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C:\Users\avalospa\Downloads\"/>
    </mc:Choice>
  </mc:AlternateContent>
  <xr:revisionPtr revIDLastSave="0" documentId="8_{FD5C40C8-DF64-465B-B4C2-2E74A6FC3E92}" xr6:coauthVersionLast="47" xr6:coauthVersionMax="47" xr10:uidLastSave="{00000000-0000-0000-0000-000000000000}"/>
  <bookViews>
    <workbookView xWindow="28680" yWindow="-120" windowWidth="29040" windowHeight="15720" xr2:uid="{B8359331-372E-4AFE-BA5C-913D682A97C5}"/>
  </bookViews>
  <sheets>
    <sheet name="PET Calculator-Deficit Version" sheetId="3" r:id="rId1"/>
    <sheet name="PET Calculator-Salary Version" sheetId="4" r:id="rId2"/>
    <sheet name="Crosswalk With Rates" sheetId="2" r:id="rId3"/>
    <sheet name="Crosswalk" sheetId="1" state="hidden" r:id="rId4"/>
  </sheets>
  <definedNames>
    <definedName name="_xlnm._FilterDatabase" localSheetId="3" hidden="1">Crosswalk!$B$14:$J$109</definedName>
    <definedName name="_xlnm._FilterDatabase" localSheetId="2" hidden="1">'Crosswalk With Rates'!$A$14:$I$109</definedName>
    <definedName name="_xlnm._FilterDatabase" localSheetId="0" hidden="1">'PET Calculator-Deficit Version'!$AB$22:$AB$25</definedName>
    <definedName name="_xlnm._FilterDatabase" localSheetId="1" hidden="1">'PET Calculator-Salary Version'!$AB$22:$AB$25</definedName>
    <definedName name="_xlnm.Print_Titles" localSheetId="3">Crosswalk!$1:$14</definedName>
    <definedName name="_xlnm.Print_Titles" localSheetId="2">'Crosswalk With Rates'!$1:$14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4" i="3" l="1"/>
  <c r="B32" i="3"/>
  <c r="B34" i="4"/>
  <c r="B33" i="4"/>
  <c r="B31" i="4"/>
  <c r="B33" i="3"/>
  <c r="B31" i="3"/>
  <c r="B30" i="3"/>
  <c r="B43" i="4"/>
  <c r="B42" i="4"/>
  <c r="B30" i="4"/>
  <c r="B36" i="4"/>
  <c r="B35" i="4"/>
  <c r="B32" i="4"/>
  <c r="B35" i="3"/>
  <c r="B36" i="3"/>
  <c r="B39" i="3" l="1"/>
  <c r="B43" i="3" s="1"/>
  <c r="B44" i="4"/>
  <c r="B45" i="4" s="1"/>
  <c r="B42" i="3" l="1"/>
  <c r="B44" i="3" s="1"/>
  <c r="B46" i="3" s="1"/>
  <c r="B39"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Nara Shagdar</author>
  </authors>
  <commentList>
    <comment ref="A14" authorId="0" shapeId="0" xr:uid="{CEA2EF75-CEB0-4004-8B65-4FAFB219E17C}">
      <text>
        <r>
          <rPr>
            <b/>
            <sz val="9"/>
            <color indexed="81"/>
            <rFont val="Tahoma"/>
            <family val="2"/>
          </rPr>
          <t xml:space="preserve">This is not a complete listing of GL account codes. Salary account codes that are assessed for pooled firinge benefits listed in columns. </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Nara Shagdar</author>
  </authors>
  <commentList>
    <comment ref="B14" authorId="0" shapeId="0" xr:uid="{E0CB91D7-0387-4EC4-BD0F-13D8DBCBED9A}">
      <text>
        <r>
          <rPr>
            <b/>
            <sz val="9"/>
            <color indexed="81"/>
            <rFont val="Tahoma"/>
            <family val="2"/>
          </rPr>
          <t xml:space="preserve">This is not a complete listing of GL account codes. Salary account codes that are assessed for pooled firinge benefits listed in columns. </t>
        </r>
        <r>
          <rPr>
            <sz val="9"/>
            <color indexed="81"/>
            <rFont val="Tahoma"/>
            <family val="2"/>
          </rPr>
          <t xml:space="preserve">
</t>
        </r>
      </text>
    </comment>
  </commentList>
</comments>
</file>

<file path=xl/sharedStrings.xml><?xml version="1.0" encoding="utf-8"?>
<sst xmlns="http://schemas.openxmlformats.org/spreadsheetml/2006/main" count="560" uniqueCount="290">
  <si>
    <t>UCD POOLED FRINGE BENEFIT ELIGIBILITY CROSS REFERENCE</t>
  </si>
  <si>
    <t>Crosswalk of GL Salary Account Codes Subject to the Related Pooled Fringe Benefits</t>
  </si>
  <si>
    <t>As of July 1, 2023</t>
  </si>
  <si>
    <t>WC</t>
  </si>
  <si>
    <t>Worker's compensation</t>
  </si>
  <si>
    <t>PL</t>
  </si>
  <si>
    <t>Parental Leave</t>
  </si>
  <si>
    <t>Value:</t>
  </si>
  <si>
    <t>UE</t>
  </si>
  <si>
    <t>Unemployment insurance</t>
  </si>
  <si>
    <t>TAB</t>
  </si>
  <si>
    <t>Tuition Assistance</t>
  </si>
  <si>
    <t>1=Eligible</t>
  </si>
  <si>
    <t>RH</t>
  </si>
  <si>
    <t>Retiree Health and Dental Insurance</t>
  </si>
  <si>
    <t>MH</t>
  </si>
  <si>
    <t>Mental Health</t>
  </si>
  <si>
    <t>0=Ineligible or Not covered</t>
  </si>
  <si>
    <t>TP</t>
  </si>
  <si>
    <t>Termination Payment</t>
  </si>
  <si>
    <t>Note:</t>
  </si>
  <si>
    <t>1. Tuition Assistance Benefit is not applicable to fund 30 and 31.</t>
  </si>
  <si>
    <t>2. Mental Health fringe is not applicable to Denver campus</t>
  </si>
  <si>
    <t>CHARGED FOR:</t>
  </si>
  <si>
    <t>GL Account Code</t>
  </si>
  <si>
    <t>Account Description</t>
  </si>
  <si>
    <t>TAB [1]</t>
  </si>
  <si>
    <t>MH [2]</t>
  </si>
  <si>
    <t>400100</t>
  </si>
  <si>
    <t>FAC FTP PAY</t>
  </si>
  <si>
    <t>400210</t>
  </si>
  <si>
    <t>CLNFAC FTP PAY</t>
  </si>
  <si>
    <t>400310</t>
  </si>
  <si>
    <t>RSCHFAC FTP PAY</t>
  </si>
  <si>
    <t>400500</t>
  </si>
  <si>
    <t>PRAFAC FTP PAY</t>
  </si>
  <si>
    <t>400600</t>
  </si>
  <si>
    <t>RSASFAC FTP PAY</t>
  </si>
  <si>
    <t>400710</t>
  </si>
  <si>
    <t>VST RSASFAC FTP PAY</t>
  </si>
  <si>
    <t>400711</t>
  </si>
  <si>
    <t>VSTFAC FTP PAY</t>
  </si>
  <si>
    <t>400712</t>
  </si>
  <si>
    <t>AFFFAC FTP PAY</t>
  </si>
  <si>
    <t>400713</t>
  </si>
  <si>
    <t>SECFAC FTP PAY</t>
  </si>
  <si>
    <t>400714</t>
  </si>
  <si>
    <t>OTHFAC FTP PAY</t>
  </si>
  <si>
    <t>400715</t>
  </si>
  <si>
    <t>ADMNFAC FTP PAY</t>
  </si>
  <si>
    <t>400716</t>
  </si>
  <si>
    <t>FELLFAC FTP PAY</t>
  </si>
  <si>
    <t>400840</t>
  </si>
  <si>
    <t>PODOCFELL FT STIPENDS</t>
  </si>
  <si>
    <t>401010</t>
  </si>
  <si>
    <t>RSCHFAC PTP PAY</t>
  </si>
  <si>
    <t>401055</t>
  </si>
  <si>
    <t>RSCHFAC FTT PAY</t>
  </si>
  <si>
    <t>401075</t>
  </si>
  <si>
    <t>RSCHFAC PTT PAY</t>
  </si>
  <si>
    <t>401110</t>
  </si>
  <si>
    <t>CLNFAC PTP PAY</t>
  </si>
  <si>
    <t>401300</t>
  </si>
  <si>
    <t>FAC PTP PAY</t>
  </si>
  <si>
    <t>401355</t>
  </si>
  <si>
    <t>FAC FTT PAY</t>
  </si>
  <si>
    <t>401400</t>
  </si>
  <si>
    <t>FAC PTT PAY</t>
  </si>
  <si>
    <t>401455</t>
  </si>
  <si>
    <t>PRAFAC FTT PAY</t>
  </si>
  <si>
    <t>401560</t>
  </si>
  <si>
    <t>PRAFAC PTT PAY</t>
  </si>
  <si>
    <t>401700</t>
  </si>
  <si>
    <t>PRAFAC PTP PAY</t>
  </si>
  <si>
    <t>401755</t>
  </si>
  <si>
    <t>RSASFAC FTT PAY</t>
  </si>
  <si>
    <t>401800</t>
  </si>
  <si>
    <t>RSASFAC PTP PAY</t>
  </si>
  <si>
    <t>401860</t>
  </si>
  <si>
    <t>VST RSASFAC PTP PAY</t>
  </si>
  <si>
    <t>401862</t>
  </si>
  <si>
    <t>AFFFAC PTP PAY</t>
  </si>
  <si>
    <t>401863</t>
  </si>
  <si>
    <t>SECFAC PTP PAY</t>
  </si>
  <si>
    <t>401864</t>
  </si>
  <si>
    <t>OTHFAC PTP PAY</t>
  </si>
  <si>
    <t>401865</t>
  </si>
  <si>
    <t>ADMNFAC PTP PAY</t>
  </si>
  <si>
    <t>401960</t>
  </si>
  <si>
    <t>VST RSAS FAC PTT PAY</t>
  </si>
  <si>
    <t>401961</t>
  </si>
  <si>
    <t>VST FAC PTT PAY</t>
  </si>
  <si>
    <t>401962</t>
  </si>
  <si>
    <t>AFFFAC PTT PAY</t>
  </si>
  <si>
    <t>401963</t>
  </si>
  <si>
    <t>SECFAC PTT PAY</t>
  </si>
  <si>
    <t>401964</t>
  </si>
  <si>
    <t>OTHFAC PTT PAY</t>
  </si>
  <si>
    <t>401966</t>
  </si>
  <si>
    <t>FELLFAC PTT PAY</t>
  </si>
  <si>
    <t>402010</t>
  </si>
  <si>
    <t>VST RSAS FAC FTT PAY</t>
  </si>
  <si>
    <t>402011</t>
  </si>
  <si>
    <t>VST FAC FTT PAY</t>
  </si>
  <si>
    <t>402012</t>
  </si>
  <si>
    <t>AFFFAC FTT PAY</t>
  </si>
  <si>
    <t>402013</t>
  </si>
  <si>
    <t>SECFAC FTT PAY</t>
  </si>
  <si>
    <t>402014</t>
  </si>
  <si>
    <t>OTHFAC FTT PAY</t>
  </si>
  <si>
    <t>402016</t>
  </si>
  <si>
    <t>FELLFAC FTT PAY</t>
  </si>
  <si>
    <t>402065</t>
  </si>
  <si>
    <t>PODOCFELL PT STIPENDS</t>
  </si>
  <si>
    <t>402201</t>
  </si>
  <si>
    <t>ADMN INTERN FTP PAY</t>
  </si>
  <si>
    <t>402202</t>
  </si>
  <si>
    <t>GRAD ASST FTP PAY</t>
  </si>
  <si>
    <t>402203</t>
  </si>
  <si>
    <t>GPTI FTP PAY</t>
  </si>
  <si>
    <t>402205</t>
  </si>
  <si>
    <t>RSCH ASST FTP PAY</t>
  </si>
  <si>
    <t>402206</t>
  </si>
  <si>
    <t>TCH ASST FTP PAY</t>
  </si>
  <si>
    <t>402207</t>
  </si>
  <si>
    <t>UG ASST FTP PAY</t>
  </si>
  <si>
    <t>402215</t>
  </si>
  <si>
    <t>OTHSTDFAC FTP PAY</t>
  </si>
  <si>
    <t>402251</t>
  </si>
  <si>
    <t>ADMN INTERN FTT PAY</t>
  </si>
  <si>
    <t>402252</t>
  </si>
  <si>
    <t>GRAD ASST FTT PAY</t>
  </si>
  <si>
    <t>402253</t>
  </si>
  <si>
    <t>GPTI FTT PAY</t>
  </si>
  <si>
    <t>402255</t>
  </si>
  <si>
    <t>RSCH ASST FTT PAY</t>
  </si>
  <si>
    <t>402256</t>
  </si>
  <si>
    <t>TCH ASST FTT PAY</t>
  </si>
  <si>
    <t>402257</t>
  </si>
  <si>
    <t>UG ASST FTT PAY</t>
  </si>
  <si>
    <t>402265</t>
  </si>
  <si>
    <t>OTHSTDFAC FTT PAY</t>
  </si>
  <si>
    <t>402302</t>
  </si>
  <si>
    <t>GRAD ASST PTP PAY</t>
  </si>
  <si>
    <t>402303</t>
  </si>
  <si>
    <t>GPTI PTP PAY</t>
  </si>
  <si>
    <t>402305</t>
  </si>
  <si>
    <t>RSCH ASST PTP PAY</t>
  </si>
  <si>
    <t>402306</t>
  </si>
  <si>
    <t>TCH ASST PTP PAY</t>
  </si>
  <si>
    <t>402351</t>
  </si>
  <si>
    <t>ADMN INTERN PTT PAY</t>
  </si>
  <si>
    <t>402352</t>
  </si>
  <si>
    <t>GRAD ASST PTT PAY</t>
  </si>
  <si>
    <t>402353</t>
  </si>
  <si>
    <t>GPTI PTT PAY</t>
  </si>
  <si>
    <t>402355</t>
  </si>
  <si>
    <t>RSCH ASST PTT PAY</t>
  </si>
  <si>
    <t>402357</t>
  </si>
  <si>
    <t>UG ASST PTT PAY</t>
  </si>
  <si>
    <t>402365</t>
  </si>
  <si>
    <t>OTHSTDFAC PTT PAY</t>
  </si>
  <si>
    <t>402510</t>
  </si>
  <si>
    <t>O/E FTP POLICE PAY</t>
  </si>
  <si>
    <t>402600</t>
  </si>
  <si>
    <t>O/E FTP PAY</t>
  </si>
  <si>
    <t>402630</t>
  </si>
  <si>
    <t>O/E FTP OVERTIME PAY</t>
  </si>
  <si>
    <t>402700</t>
  </si>
  <si>
    <t>O/E PTP PAY</t>
  </si>
  <si>
    <t>402800</t>
  </si>
  <si>
    <t>O/E FTT PAY</t>
  </si>
  <si>
    <t>402900</t>
  </si>
  <si>
    <t>O/E PTT PAY</t>
  </si>
  <si>
    <t>403000</t>
  </si>
  <si>
    <t>MDRS PAY</t>
  </si>
  <si>
    <t>403010</t>
  </si>
  <si>
    <t>MDRS OTH PAY</t>
  </si>
  <si>
    <t>405100</t>
  </si>
  <si>
    <t>CLASS FTP PAY</t>
  </si>
  <si>
    <t>405110</t>
  </si>
  <si>
    <t>CLASS POLICE FTP PAY</t>
  </si>
  <si>
    <t>405113</t>
  </si>
  <si>
    <t>CLASS POLICE FTP OVERTIME PAY</t>
  </si>
  <si>
    <t>405130</t>
  </si>
  <si>
    <t>CLASS FTP OVERTIME PAY</t>
  </si>
  <si>
    <t>405131</t>
  </si>
  <si>
    <t>CLASS FTP SHIFT DIFF PAY</t>
  </si>
  <si>
    <t>405200</t>
  </si>
  <si>
    <t>CLASS PTP PAY</t>
  </si>
  <si>
    <t>405230</t>
  </si>
  <si>
    <t>CLASS PTP OVERTIME</t>
  </si>
  <si>
    <t>405231</t>
  </si>
  <si>
    <t>CLASS PTP SHIFT DIFF PAY</t>
  </si>
  <si>
    <t>405300</t>
  </si>
  <si>
    <t>CLASS FTT PAY</t>
  </si>
  <si>
    <t>405330</t>
  </si>
  <si>
    <t>CLASS FTT OVERTIME PAY</t>
  </si>
  <si>
    <t>405331</t>
  </si>
  <si>
    <t>CLASS FTT SHIFT DIFF PAY</t>
  </si>
  <si>
    <t>405341</t>
  </si>
  <si>
    <t>CLASS FTT OTH PAY</t>
  </si>
  <si>
    <t>405400</t>
  </si>
  <si>
    <t>CLASS PTT PAY</t>
  </si>
  <si>
    <t>405430</t>
  </si>
  <si>
    <t>CLASS PTT OVERTIME</t>
  </si>
  <si>
    <t>405431</t>
  </si>
  <si>
    <t>CLASS PTT SHIFT DIFF PAY</t>
  </si>
  <si>
    <t>407600</t>
  </si>
  <si>
    <t>STD HR PAY</t>
  </si>
  <si>
    <t>407700</t>
  </si>
  <si>
    <t>STD ONC WS PAY</t>
  </si>
  <si>
    <t>407800</t>
  </si>
  <si>
    <t>STD OFFC WS PAY</t>
  </si>
  <si>
    <t>407900</t>
  </si>
  <si>
    <t>STD HR OVERTIME</t>
  </si>
  <si>
    <t>THE END</t>
  </si>
  <si>
    <t>Let's get started.</t>
  </si>
  <si>
    <t>INPUT SECTION</t>
  </si>
  <si>
    <t>Where to get these values?</t>
  </si>
  <si>
    <t>Yes</t>
  </si>
  <si>
    <t>No</t>
  </si>
  <si>
    <t>do not enter/change anything below this line</t>
  </si>
  <si>
    <t>RESULT</t>
  </si>
  <si>
    <t>Worker's Compensation</t>
  </si>
  <si>
    <t>Unemployment Insurance</t>
  </si>
  <si>
    <t>Term Pay at separation</t>
  </si>
  <si>
    <t>Retiree Health &amp; Life Support</t>
  </si>
  <si>
    <t>Process a PET for salary in this amount--</t>
  </si>
  <si>
    <t>The PET will result in the following additional transactions:</t>
  </si>
  <si>
    <t>Benefits</t>
  </si>
  <si>
    <t>This is the amount of benefits that will be included in the PET in addition to the salary (this plus the salary should match the PET summary page total)</t>
  </si>
  <si>
    <t>Fringe Benefit Allocations</t>
  </si>
  <si>
    <t>Total Impact of the PET</t>
  </si>
  <si>
    <t>This amount should equal your deficit amount.</t>
  </si>
  <si>
    <t>Notes:</t>
  </si>
  <si>
    <t xml:space="preserve">2. If your deficit is too large that you have to consider moving more than one pay period of the employee's salary, use the "Salary Version" of this tool in conjunction with the "Deficit Version." First, use the salary version to determine the total impact of moving the employee's full salary of a pay period. When you're left with small enough of a deficit that you only have to move a partial salary of a pay period, then use the deficit version to figure out how much to move in salary to clear the remaining deficit.  </t>
  </si>
  <si>
    <t xml:space="preserve">4. If the employee has multiple positions and each position has a different payroll account code, please remember that different fringe benefit allocations may apply to different payroll account codes. Therefore, please use this tool for one position at a time. </t>
  </si>
  <si>
    <r>
      <rPr>
        <b/>
        <sz val="10"/>
        <rFont val="Arial"/>
        <family val="2"/>
      </rPr>
      <t>What it does:</t>
    </r>
    <r>
      <rPr>
        <sz val="10"/>
        <rFont val="Arial"/>
        <family val="2"/>
      </rPr>
      <t xml:space="preserve"> This tool will help you determine how to move a specific amount of deficit off a speedtype using a PET. In this case you know your deficit amount. Now you want to know how much in salary to move off the speedtype with a PET to completely zero out the speedtype's deficit. </t>
    </r>
  </si>
  <si>
    <t>3. Enter the employee's monthly salary amount</t>
  </si>
  <si>
    <t>4. Enter the employee's monthly benefits amount</t>
  </si>
  <si>
    <t>5. Enter the payroll account code for the salary</t>
  </si>
  <si>
    <t>7. Enter the amount of deficit that needs to be cleared</t>
  </si>
  <si>
    <t>8. Is the employee a faculty on contract pay? (earn code CRG)</t>
  </si>
  <si>
    <t>Applicable fringe benefit allocations for FY2024:</t>
  </si>
  <si>
    <t>Tuition Waiver</t>
  </si>
  <si>
    <t>1. Is the deficit speedtype on the Denver or Anschutz Campus?</t>
  </si>
  <si>
    <t>DEN</t>
  </si>
  <si>
    <t>AMC</t>
  </si>
  <si>
    <t>Denver Campus Used for #1</t>
  </si>
  <si>
    <t>Anschutz Campus Used for #1</t>
  </si>
  <si>
    <t>Check your speedtype Financials in CU Data, Org 2 = AMC, Org 3 = DEN</t>
  </si>
  <si>
    <t>Yes CRG used for #8</t>
  </si>
  <si>
    <t>No CRG used for #8</t>
  </si>
  <si>
    <t>Second two digits on the speedtype indentify the fund</t>
  </si>
  <si>
    <t>Move exactly this amount in salary with the PET and your deficit should be zeroed out.</t>
  </si>
  <si>
    <t>This is the amount of fringe benefit allocations that will be processed to the speedtype at month end</t>
  </si>
  <si>
    <t>This is the amount of F&amp;A or GAR that will be added to the speedtype as a result of this PET</t>
  </si>
  <si>
    <t>F&amp;A or GAR</t>
  </si>
  <si>
    <t>401866</t>
  </si>
  <si>
    <t>FELLFAC PTP PAY</t>
  </si>
  <si>
    <t>1. Do not inactivate the speedtype until the month end close process is completed because the fringe benefit allocation journals are only processed once a month during the month end process.</t>
  </si>
  <si>
    <t>3. Remember that the fringe benefit allocation rates may change from year to year. Please remember to download the most recent version from the Finance website each fiscal year.</t>
  </si>
  <si>
    <t>6. Enter F&amp;A rate for the project or GAR rate (AMC only) for the auxiliary</t>
  </si>
  <si>
    <t>F&amp;A or GAR rate can be found in CU Data. Make sure to enter it in a % format. Denver should exclude any GAR as it is processed on revenue</t>
  </si>
  <si>
    <t>Enter the amount of the deficit</t>
  </si>
  <si>
    <t>7. If something looks off or you disagree with a certain calculation please feel free to reach out to Finance.PET@ucdenver.edu for additional help.</t>
  </si>
  <si>
    <r>
      <rPr>
        <b/>
        <sz val="10"/>
        <rFont val="Arial"/>
        <family val="2"/>
      </rPr>
      <t xml:space="preserve">Why this tool is needed: </t>
    </r>
    <r>
      <rPr>
        <sz val="10"/>
        <rFont val="Arial"/>
        <family val="2"/>
      </rPr>
      <t>Departments often need to move payroll off of a speedtype in order to fix overspending. The total impact of a payroll expense transfer (PET) can include salary, benefits, fringe benefit allocations,and applicable F&amp;A or GAR. You only get to determine the amount of salary to move with a PET. The difficult part is knowing how much in benefits, fringe benefit allocations, F&amp;A or GAR that will follow the salary in determining the total impact of a PET on the speedtype.</t>
    </r>
  </si>
  <si>
    <r>
      <rPr>
        <b/>
        <sz val="10"/>
        <rFont val="Arial"/>
        <family val="2"/>
      </rPr>
      <t>What it does:</t>
    </r>
    <r>
      <rPr>
        <sz val="10"/>
        <rFont val="Arial"/>
        <family val="2"/>
      </rPr>
      <t xml:space="preserve"> This tool will help you determine the total dollar impact of a PET on the speedtype. In this case you know how much to move in salary. Now you want to know how much benefits, fringe benefit allocations, F&amp;A or GAR will follow that salary as a result of the PET, thus the total impact of the PET on the speedtype.</t>
    </r>
  </si>
  <si>
    <t>1. Is the speedtype on the Denver or Anschutz Campus?</t>
  </si>
  <si>
    <r>
      <rPr>
        <b/>
        <sz val="10"/>
        <rFont val="Arial"/>
        <family val="2"/>
      </rPr>
      <t xml:space="preserve">Why this tool is needed: </t>
    </r>
    <r>
      <rPr>
        <sz val="10"/>
        <rFont val="Arial"/>
        <family val="2"/>
      </rPr>
      <t>Departments often need to find out the total dollar impact of a payroll expense transfer (PET) whether moving salary onto or off a speedtype. The total impact of a PET can include salary, benefits, fringe benefit allocations, and applicable F&amp;A or GAR. You only get to determine the amount of salary to move with a PET. The difficult part is knowing how much in benefits, fringe benefit allocations, F&amp;A or GAR that will follow the salary and determining what the total impact of a PET will be on the speedtype. Please note that the total impact amount could differ from the to and from speedtype, so please be cautious on which you are trying to calculate on.</t>
    </r>
  </si>
  <si>
    <t>2. Is this a fund 30 or 31 speedtype?</t>
  </si>
  <si>
    <t>2. Is the Deficit on a fund 30 or 31 speedtype?</t>
  </si>
  <si>
    <t>7. Enter the amount of salary that you want to move</t>
  </si>
  <si>
    <t>Total Impact of the PET on the speedtype</t>
  </si>
  <si>
    <t>The includes:</t>
  </si>
  <si>
    <t>Salary</t>
  </si>
  <si>
    <t>This is the amount of salary you wanted to move with a PET</t>
  </si>
  <si>
    <t>This is the amount of F&amp;A or GAR that will be added or removed to the speedtype as a result of this PET</t>
  </si>
  <si>
    <t>2. Remember that the fringe benefit allocation rates may change from year to year. Please remember to download the most recent version from the Finance website each fiscal year.</t>
  </si>
  <si>
    <t xml:space="preserve">3. If the employee has multiple positions and each position has a different payroll account code, please remember that different fringe benefit allocations may apply to different payroll account codes. Therefore, please use this tool for one position at a time. </t>
  </si>
  <si>
    <t>4. If the total amount of salary you want to transfer involve multiple employees, use this tool for one employee at a time.</t>
  </si>
  <si>
    <t>5.This tool is for paychecks with regualr earnings codes, if additional pay is also on the paycheck or needs  to be moved please check with Finance on correct amount to move.</t>
  </si>
  <si>
    <t>5.This tool is for paychecks with regualr earnings codes, if additional pay is also on the paycheck or needs to be moved please check with Finance on correct amount to move.</t>
  </si>
  <si>
    <t>On the Tax and Deduction tabs add up the amounts in the Tax Class Summary and Deduction Code Summary sections</t>
  </si>
  <si>
    <t>Go to New PET Request and search for the employee and pay period. On the Earnings tab add all earnings in the Earnings Code Summary section</t>
  </si>
  <si>
    <t>Enter the payroll account code for the employee's salary, this is found on the Earnings tab</t>
  </si>
  <si>
    <t>If it's the total salary for the pay period, copy the amount from #3.</t>
  </si>
  <si>
    <t>6. This tool is designed to help but is not going to cover every situation as there are some exceptions not built into the above for certain job and earnings codes.</t>
  </si>
  <si>
    <t>Earnings code is found on the earnings tab, faculty on contract pay do not earn vacation and sick leave, thus Term Pay fringe allocation doesn't apply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</si>
</sst>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0.000%"/>
    <numFmt numFmtId="165" formatCode="_(&quot;$&quot;* #,##0.000_);_(&quot;$&quot;* \(#,##0.000\);_(&quot;$&quot;* &quot;-&quot;???_);_(@_)"/>
    <numFmt numFmtId="166" formatCode="0.0%"/>
  </numFmts>
  <fonts count="24" x14ac:knownFonts="1">
    <font>
      <sz val="11"/>
      <color theme="1"/>
      <name val="Calibri"/>
      <family val="2"/>
      <scheme val="minor"/>
    </font>
    <font>
      <sz val="11"/>
      <color theme="1"/>
      <name val="Calibri"/>
      <family val="2"/>
      <scheme val="minor"/>
    </font>
    <font>
      <b/>
      <sz val="11"/>
      <color theme="1"/>
      <name val="Calibri"/>
      <family val="2"/>
      <scheme val="minor"/>
    </font>
    <font>
      <b/>
      <sz val="12"/>
      <color theme="1"/>
      <name val="Calibri"/>
      <family val="2"/>
      <scheme val="minor"/>
    </font>
    <font>
      <sz val="10"/>
      <name val="Arial"/>
      <family val="2"/>
    </font>
    <font>
      <b/>
      <sz val="11"/>
      <name val="Arial"/>
      <family val="2"/>
    </font>
    <font>
      <sz val="12"/>
      <color theme="1"/>
      <name val="Calibri"/>
      <family val="2"/>
      <scheme val="minor"/>
    </font>
    <font>
      <b/>
      <sz val="12"/>
      <color theme="0"/>
      <name val="Calibri"/>
      <family val="2"/>
      <scheme val="minor"/>
    </font>
    <font>
      <b/>
      <sz val="11"/>
      <color theme="0"/>
      <name val="Arial"/>
      <family val="2"/>
    </font>
    <font>
      <sz val="12"/>
      <color theme="0"/>
      <name val="Calibri"/>
      <family val="2"/>
      <scheme val="minor"/>
    </font>
    <font>
      <sz val="10"/>
      <color indexed="8"/>
      <name val="Arial"/>
      <family val="2"/>
    </font>
    <font>
      <b/>
      <sz val="11"/>
      <color indexed="8"/>
      <name val="Calibri"/>
      <family val="2"/>
      <scheme val="minor"/>
    </font>
    <font>
      <sz val="11"/>
      <color indexed="8"/>
      <name val="Calibri"/>
      <family val="2"/>
      <scheme val="minor"/>
    </font>
    <font>
      <sz val="11"/>
      <color rgb="FF000000"/>
      <name val="Calibri"/>
      <family val="2"/>
    </font>
    <font>
      <i/>
      <sz val="10"/>
      <color theme="1"/>
      <name val="Calibri"/>
      <family val="2"/>
      <scheme val="minor"/>
    </font>
    <font>
      <b/>
      <sz val="9"/>
      <color indexed="81"/>
      <name val="Tahoma"/>
      <family val="2"/>
    </font>
    <font>
      <sz val="9"/>
      <color indexed="81"/>
      <name val="Tahoma"/>
      <family val="2"/>
    </font>
    <font>
      <b/>
      <sz val="10"/>
      <name val="Arial"/>
      <family val="2"/>
    </font>
    <font>
      <sz val="12"/>
      <name val="Arial"/>
      <family val="2"/>
    </font>
    <font>
      <b/>
      <u/>
      <sz val="10"/>
      <name val="Arial"/>
      <family val="2"/>
    </font>
    <font>
      <i/>
      <sz val="10"/>
      <name val="Arial"/>
      <family val="2"/>
    </font>
    <font>
      <sz val="8"/>
      <name val="Arial"/>
      <family val="2"/>
    </font>
    <font>
      <b/>
      <sz val="10"/>
      <color rgb="FFFF0000"/>
      <name val="Arial"/>
      <family val="2"/>
    </font>
    <font>
      <i/>
      <sz val="8"/>
      <name val="Arial"/>
      <family val="2"/>
    </font>
  </fonts>
  <fills count="6">
    <fill>
      <patternFill patternType="none"/>
    </fill>
    <fill>
      <patternFill patternType="gray125"/>
    </fill>
    <fill>
      <patternFill patternType="solid">
        <fgColor theme="5" tint="-0.499984740745262"/>
        <bgColor indexed="64"/>
      </patternFill>
    </fill>
    <fill>
      <patternFill patternType="solid">
        <fgColor theme="0"/>
        <bgColor indexed="64"/>
      </patternFill>
    </fill>
    <fill>
      <patternFill patternType="solid">
        <fgColor theme="0" tint="-0.14999847407452621"/>
        <bgColor indexed="64"/>
      </patternFill>
    </fill>
    <fill>
      <patternFill patternType="solid">
        <fgColor theme="9" tint="0.39997558519241921"/>
        <bgColor indexed="64"/>
      </patternFill>
    </fill>
  </fills>
  <borders count="1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0" tint="-0.14999847407452621"/>
      </left>
      <right/>
      <top style="thin">
        <color theme="0" tint="-0.14999847407452621"/>
      </top>
      <bottom style="thin">
        <color theme="0" tint="-0.14999847407452621"/>
      </bottom>
      <diagonal/>
    </border>
    <border>
      <left/>
      <right/>
      <top style="thin">
        <color theme="0" tint="-0.14999847407452621"/>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indexed="64"/>
      </left>
      <right/>
      <top style="thin">
        <color theme="0" tint="-0.14999847407452621"/>
      </top>
      <bottom style="thin">
        <color theme="0" tint="-0.14999847407452621"/>
      </bottom>
      <diagonal/>
    </border>
    <border>
      <left style="thin">
        <color indexed="64"/>
      </left>
      <right style="thin">
        <color indexed="64"/>
      </right>
      <top style="thin">
        <color indexed="64"/>
      </top>
      <bottom style="thin">
        <color indexed="64"/>
      </bottom>
      <diagonal/>
    </border>
    <border>
      <left/>
      <right/>
      <top/>
      <bottom style="double">
        <color indexed="64"/>
      </bottom>
      <diagonal/>
    </border>
    <border>
      <left style="dotted">
        <color indexed="64"/>
      </left>
      <right style="dotted">
        <color indexed="64"/>
      </right>
      <top style="dotted">
        <color indexed="64"/>
      </top>
      <bottom style="dotted">
        <color indexed="64"/>
      </bottom>
      <diagonal/>
    </border>
  </borders>
  <cellStyleXfs count="7">
    <xf numFmtId="0" fontId="0" fillId="0" borderId="0"/>
    <xf numFmtId="0" fontId="4" fillId="0" borderId="0"/>
    <xf numFmtId="0" fontId="1" fillId="0" borderId="0"/>
    <xf numFmtId="0" fontId="10" fillId="0" borderId="0"/>
    <xf numFmtId="44" fontId="4" fillId="0" borderId="0" applyFont="0" applyFill="0" applyBorder="0" applyAlignment="0" applyProtection="0"/>
    <xf numFmtId="9" fontId="4" fillId="0" borderId="0" applyFont="0" applyFill="0" applyBorder="0" applyAlignment="0" applyProtection="0"/>
    <xf numFmtId="9" fontId="1" fillId="0" borderId="0" applyFont="0" applyFill="0" applyBorder="0" applyAlignment="0" applyProtection="0"/>
  </cellStyleXfs>
  <cellXfs count="85">
    <xf numFmtId="0" fontId="0" fillId="0" borderId="0" xfId="0"/>
    <xf numFmtId="0" fontId="3" fillId="0" borderId="0" xfId="0" applyFont="1"/>
    <xf numFmtId="0" fontId="5" fillId="0" borderId="0" xfId="1" applyFont="1" applyAlignment="1">
      <alignment horizontal="centerContinuous"/>
    </xf>
    <xf numFmtId="0" fontId="6" fillId="0" borderId="0" xfId="0" applyFont="1"/>
    <xf numFmtId="0" fontId="4" fillId="0" borderId="0" xfId="1"/>
    <xf numFmtId="0" fontId="7" fillId="2" borderId="0" xfId="0" applyFont="1" applyFill="1"/>
    <xf numFmtId="0" fontId="8" fillId="2" borderId="0" xfId="1" applyFont="1" applyFill="1" applyAlignment="1">
      <alignment horizontal="centerContinuous"/>
    </xf>
    <xf numFmtId="0" fontId="9" fillId="2" borderId="0" xfId="0" applyFont="1" applyFill="1"/>
    <xf numFmtId="0" fontId="1" fillId="0" borderId="0" xfId="2" applyAlignment="1">
      <alignment horizontal="left"/>
    </xf>
    <xf numFmtId="0" fontId="6" fillId="3" borderId="1" xfId="0" applyFont="1" applyFill="1" applyBorder="1" applyAlignment="1">
      <alignment horizontal="left" indent="3"/>
    </xf>
    <xf numFmtId="0" fontId="6" fillId="3" borderId="2" xfId="0" applyFont="1" applyFill="1" applyBorder="1" applyAlignment="1">
      <alignment horizontal="left"/>
    </xf>
    <xf numFmtId="0" fontId="4" fillId="3" borderId="2" xfId="1" applyFill="1" applyBorder="1"/>
    <xf numFmtId="0" fontId="6" fillId="3" borderId="2" xfId="0" applyFont="1" applyFill="1" applyBorder="1" applyAlignment="1">
      <alignment horizontal="center"/>
    </xf>
    <xf numFmtId="0" fontId="6" fillId="3" borderId="3" xfId="0" applyFont="1" applyFill="1" applyBorder="1" applyAlignment="1">
      <alignment horizontal="left" indent="6"/>
    </xf>
    <xf numFmtId="0" fontId="6" fillId="3" borderId="2" xfId="0" applyFont="1" applyFill="1" applyBorder="1" applyAlignment="1">
      <alignment horizontal="left" indent="1"/>
    </xf>
    <xf numFmtId="0" fontId="6" fillId="3" borderId="3" xfId="0" applyFont="1" applyFill="1" applyBorder="1"/>
    <xf numFmtId="0" fontId="6" fillId="3" borderId="4" xfId="0" applyFont="1" applyFill="1" applyBorder="1" applyAlignment="1">
      <alignment horizontal="left" indent="3"/>
    </xf>
    <xf numFmtId="0" fontId="6" fillId="3" borderId="0" xfId="0" applyFont="1" applyFill="1" applyAlignment="1">
      <alignment horizontal="left"/>
    </xf>
    <xf numFmtId="0" fontId="4" fillId="3" borderId="0" xfId="1" applyFill="1"/>
    <xf numFmtId="0" fontId="6" fillId="3" borderId="0" xfId="0" applyFont="1" applyFill="1" applyAlignment="1">
      <alignment horizontal="center"/>
    </xf>
    <xf numFmtId="0" fontId="6" fillId="3" borderId="5" xfId="0" applyFont="1" applyFill="1" applyBorder="1" applyAlignment="1">
      <alignment horizontal="left" indent="6"/>
    </xf>
    <xf numFmtId="0" fontId="6" fillId="3" borderId="0" xfId="0" applyFont="1" applyFill="1" applyAlignment="1">
      <alignment horizontal="left" indent="1"/>
    </xf>
    <xf numFmtId="0" fontId="6" fillId="3" borderId="5" xfId="0" applyFont="1" applyFill="1" applyBorder="1"/>
    <xf numFmtId="0" fontId="0" fillId="3" borderId="0" xfId="0" applyFill="1"/>
    <xf numFmtId="0" fontId="6" fillId="3" borderId="6" xfId="0" applyFont="1" applyFill="1" applyBorder="1" applyAlignment="1">
      <alignment horizontal="left" indent="3"/>
    </xf>
    <xf numFmtId="0" fontId="6" fillId="3" borderId="7" xfId="0" applyFont="1" applyFill="1" applyBorder="1" applyAlignment="1">
      <alignment horizontal="left"/>
    </xf>
    <xf numFmtId="0" fontId="0" fillId="3" borderId="7" xfId="0" applyFill="1" applyBorder="1"/>
    <xf numFmtId="0" fontId="0" fillId="3" borderId="8" xfId="0" applyFill="1" applyBorder="1"/>
    <xf numFmtId="0" fontId="0" fillId="3" borderId="7" xfId="0" applyFill="1" applyBorder="1" applyAlignment="1">
      <alignment horizontal="left" indent="1"/>
    </xf>
    <xf numFmtId="0" fontId="6" fillId="3" borderId="0" xfId="0" applyFont="1" applyFill="1" applyAlignment="1">
      <alignment horizontal="left" indent="6"/>
    </xf>
    <xf numFmtId="0" fontId="6" fillId="3" borderId="0" xfId="0" applyFont="1" applyFill="1"/>
    <xf numFmtId="0" fontId="11" fillId="0" borderId="12" xfId="3" applyFont="1" applyBorder="1" applyAlignment="1">
      <alignment horizontal="left"/>
    </xf>
    <xf numFmtId="0" fontId="11" fillId="0" borderId="12" xfId="3" applyFont="1" applyBorder="1"/>
    <xf numFmtId="0" fontId="11" fillId="0" borderId="12" xfId="3" applyFont="1" applyBorder="1" applyAlignment="1">
      <alignment horizontal="center"/>
    </xf>
    <xf numFmtId="0" fontId="1" fillId="0" borderId="0" xfId="2"/>
    <xf numFmtId="0" fontId="12" fillId="0" borderId="13" xfId="3" applyFont="1" applyBorder="1" applyAlignment="1">
      <alignment horizontal="left"/>
    </xf>
    <xf numFmtId="0" fontId="12" fillId="0" borderId="13" xfId="3" applyFont="1" applyBorder="1"/>
    <xf numFmtId="0" fontId="1" fillId="0" borderId="13" xfId="2" applyBorder="1" applyAlignment="1">
      <alignment horizontal="center"/>
    </xf>
    <xf numFmtId="0" fontId="12" fillId="0" borderId="14" xfId="3" applyFont="1" applyBorder="1" applyAlignment="1">
      <alignment horizontal="left"/>
    </xf>
    <xf numFmtId="0" fontId="12" fillId="0" borderId="14" xfId="3" applyFont="1" applyBorder="1"/>
    <xf numFmtId="0" fontId="1" fillId="0" borderId="14" xfId="2" applyBorder="1" applyAlignment="1">
      <alignment horizontal="center"/>
    </xf>
    <xf numFmtId="0" fontId="13" fillId="0" borderId="0" xfId="2" applyFont="1" applyAlignment="1">
      <alignment horizontal="left"/>
    </xf>
    <xf numFmtId="0" fontId="12" fillId="0" borderId="0" xfId="3" applyFont="1"/>
    <xf numFmtId="0" fontId="1" fillId="0" borderId="0" xfId="2" applyAlignment="1">
      <alignment horizontal="center"/>
    </xf>
    <xf numFmtId="0" fontId="14" fillId="0" borderId="0" xfId="0" applyFont="1"/>
    <xf numFmtId="164" fontId="1" fillId="0" borderId="14" xfId="2" applyNumberFormat="1" applyBorder="1" applyAlignment="1">
      <alignment horizontal="center"/>
    </xf>
    <xf numFmtId="164" fontId="1" fillId="0" borderId="13" xfId="2" applyNumberFormat="1" applyBorder="1" applyAlignment="1">
      <alignment horizontal="center"/>
    </xf>
    <xf numFmtId="0" fontId="17" fillId="0" borderId="0" xfId="1" applyFont="1"/>
    <xf numFmtId="0" fontId="18" fillId="0" borderId="0" xfId="1" applyFont="1"/>
    <xf numFmtId="0" fontId="19" fillId="0" borderId="0" xfId="1" applyFont="1"/>
    <xf numFmtId="0" fontId="20" fillId="0" borderId="17" xfId="1" applyFont="1" applyBorder="1"/>
    <xf numFmtId="0" fontId="4" fillId="0" borderId="17" xfId="1" applyBorder="1"/>
    <xf numFmtId="9" fontId="0" fillId="0" borderId="0" xfId="5" applyFont="1"/>
    <xf numFmtId="0" fontId="21" fillId="4" borderId="0" xfId="1" applyFont="1" applyFill="1" applyAlignment="1">
      <alignment horizontal="right"/>
    </xf>
    <xf numFmtId="0" fontId="4" fillId="4" borderId="0" xfId="1" applyFill="1"/>
    <xf numFmtId="164" fontId="4" fillId="4" borderId="18" xfId="5" applyNumberFormat="1" applyFont="1" applyFill="1" applyBorder="1"/>
    <xf numFmtId="164" fontId="0" fillId="0" borderId="0" xfId="5" applyNumberFormat="1" applyFont="1"/>
    <xf numFmtId="0" fontId="21" fillId="0" borderId="0" xfId="1" applyFont="1" applyAlignment="1">
      <alignment horizontal="right"/>
    </xf>
    <xf numFmtId="164" fontId="0" fillId="0" borderId="0" xfId="5" applyNumberFormat="1" applyFont="1" applyBorder="1"/>
    <xf numFmtId="0" fontId="22" fillId="0" borderId="0" xfId="1" applyFont="1"/>
    <xf numFmtId="44" fontId="22" fillId="0" borderId="0" xfId="4" applyFont="1" applyBorder="1"/>
    <xf numFmtId="0" fontId="4" fillId="0" borderId="0" xfId="1" applyAlignment="1">
      <alignment horizontal="right"/>
    </xf>
    <xf numFmtId="44" fontId="0" fillId="0" borderId="0" xfId="4" applyFont="1"/>
    <xf numFmtId="0" fontId="17" fillId="0" borderId="0" xfId="1" applyFont="1" applyAlignment="1">
      <alignment horizontal="right"/>
    </xf>
    <xf numFmtId="44" fontId="17" fillId="0" borderId="0" xfId="1" applyNumberFormat="1" applyFont="1"/>
    <xf numFmtId="20" fontId="17" fillId="0" borderId="0" xfId="1" applyNumberFormat="1" applyFont="1"/>
    <xf numFmtId="44" fontId="4" fillId="5" borderId="16" xfId="4" applyFont="1" applyFill="1" applyBorder="1" applyAlignment="1">
      <alignment horizontal="center"/>
    </xf>
    <xf numFmtId="49" fontId="4" fillId="5" borderId="16" xfId="4" applyNumberFormat="1" applyFont="1" applyFill="1" applyBorder="1" applyAlignment="1">
      <alignment horizontal="center"/>
    </xf>
    <xf numFmtId="0" fontId="21" fillId="0" borderId="0" xfId="1" applyFont="1"/>
    <xf numFmtId="0" fontId="23" fillId="0" borderId="0" xfId="1" applyFont="1"/>
    <xf numFmtId="0" fontId="12" fillId="0" borderId="14" xfId="3" quotePrefix="1" applyFont="1" applyBorder="1" applyAlignment="1">
      <alignment horizontal="left"/>
    </xf>
    <xf numFmtId="0" fontId="0" fillId="0" borderId="0" xfId="4" applyNumberFormat="1" applyFont="1"/>
    <xf numFmtId="165" fontId="0" fillId="0" borderId="0" xfId="4" applyNumberFormat="1" applyFont="1"/>
    <xf numFmtId="20" fontId="4" fillId="0" borderId="0" xfId="1" applyNumberFormat="1" applyAlignment="1">
      <alignment horizontal="left" wrapText="1"/>
    </xf>
    <xf numFmtId="20" fontId="4" fillId="0" borderId="0" xfId="0" applyNumberFormat="1" applyFont="1"/>
    <xf numFmtId="166" fontId="4" fillId="5" borderId="16" xfId="6" applyNumberFormat="1" applyFont="1" applyFill="1" applyBorder="1" applyAlignment="1">
      <alignment horizontal="center"/>
    </xf>
    <xf numFmtId="20" fontId="4" fillId="0" borderId="0" xfId="1" applyNumberFormat="1" applyAlignment="1">
      <alignment horizontal="left" wrapText="1"/>
    </xf>
    <xf numFmtId="0" fontId="4" fillId="0" borderId="0" xfId="1" applyAlignment="1">
      <alignment horizontal="left" wrapText="1"/>
    </xf>
    <xf numFmtId="0" fontId="4" fillId="0" borderId="0" xfId="1" applyAlignment="1">
      <alignment horizontal="left"/>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0" fillId="0" borderId="15" xfId="2" applyFont="1" applyBorder="1" applyAlignment="1">
      <alignment horizontal="center"/>
    </xf>
    <xf numFmtId="0" fontId="0" fillId="0" borderId="10" xfId="2" applyFont="1" applyBorder="1" applyAlignment="1">
      <alignment horizontal="center"/>
    </xf>
    <xf numFmtId="0" fontId="0" fillId="0" borderId="11" xfId="2" applyFont="1" applyBorder="1" applyAlignment="1">
      <alignment horizontal="center"/>
    </xf>
  </cellXfs>
  <cellStyles count="7">
    <cellStyle name="Currency 2" xfId="4" xr:uid="{780A7D7B-119E-4006-9116-37364AF605B2}"/>
    <cellStyle name="Normal" xfId="0" builtinId="0"/>
    <cellStyle name="Normal 2" xfId="2" xr:uid="{881C5EED-E5DD-48D7-93C7-757D884B30E4}"/>
    <cellStyle name="Normal 2 2" xfId="1" xr:uid="{DE1648C7-CBAC-4A5F-9BD3-9AA4DB362453}"/>
    <cellStyle name="Normal 3" xfId="3" xr:uid="{7182C711-FED3-4490-BE24-4C9F0E9D1F72}"/>
    <cellStyle name="Percent" xfId="6" builtinId="5"/>
    <cellStyle name="Percent 2" xfId="5" xr:uid="{68768376-B983-4AE6-9538-49ADEE19C44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05E1C3-DDE3-4A3B-BBAF-6C309AFBBB60}">
  <dimension ref="A1:J56"/>
  <sheetViews>
    <sheetView tabSelected="1" workbookViewId="0">
      <selection activeCell="B22" sqref="B22"/>
    </sheetView>
  </sheetViews>
  <sheetFormatPr defaultRowHeight="12.75" x14ac:dyDescent="0.2"/>
  <cols>
    <col min="1" max="1" width="60.28515625" style="4" bestFit="1" customWidth="1"/>
    <col min="2" max="2" width="12.140625" style="4" customWidth="1"/>
    <col min="3" max="3" width="1.28515625" style="4" customWidth="1"/>
    <col min="4" max="4" width="37.140625" style="4" customWidth="1"/>
    <col min="5" max="256" width="8.7109375" style="4"/>
    <col min="257" max="257" width="53.7109375" style="4" customWidth="1"/>
    <col min="258" max="258" width="10.28515625" style="4" bestFit="1" customWidth="1"/>
    <col min="259" max="259" width="1.28515625" style="4" customWidth="1"/>
    <col min="260" max="260" width="37.140625" style="4" customWidth="1"/>
    <col min="261" max="512" width="8.7109375" style="4"/>
    <col min="513" max="513" width="53.7109375" style="4" customWidth="1"/>
    <col min="514" max="514" width="10.28515625" style="4" bestFit="1" customWidth="1"/>
    <col min="515" max="515" width="1.28515625" style="4" customWidth="1"/>
    <col min="516" max="516" width="37.140625" style="4" customWidth="1"/>
    <col min="517" max="768" width="8.7109375" style="4"/>
    <col min="769" max="769" width="53.7109375" style="4" customWidth="1"/>
    <col min="770" max="770" width="10.28515625" style="4" bestFit="1" customWidth="1"/>
    <col min="771" max="771" width="1.28515625" style="4" customWidth="1"/>
    <col min="772" max="772" width="37.140625" style="4" customWidth="1"/>
    <col min="773" max="1024" width="8.7109375" style="4"/>
    <col min="1025" max="1025" width="53.7109375" style="4" customWidth="1"/>
    <col min="1026" max="1026" width="10.28515625" style="4" bestFit="1" customWidth="1"/>
    <col min="1027" max="1027" width="1.28515625" style="4" customWidth="1"/>
    <col min="1028" max="1028" width="37.140625" style="4" customWidth="1"/>
    <col min="1029" max="1280" width="8.7109375" style="4"/>
    <col min="1281" max="1281" width="53.7109375" style="4" customWidth="1"/>
    <col min="1282" max="1282" width="10.28515625" style="4" bestFit="1" customWidth="1"/>
    <col min="1283" max="1283" width="1.28515625" style="4" customWidth="1"/>
    <col min="1284" max="1284" width="37.140625" style="4" customWidth="1"/>
    <col min="1285" max="1536" width="8.7109375" style="4"/>
    <col min="1537" max="1537" width="53.7109375" style="4" customWidth="1"/>
    <col min="1538" max="1538" width="10.28515625" style="4" bestFit="1" customWidth="1"/>
    <col min="1539" max="1539" width="1.28515625" style="4" customWidth="1"/>
    <col min="1540" max="1540" width="37.140625" style="4" customWidth="1"/>
    <col min="1541" max="1792" width="8.7109375" style="4"/>
    <col min="1793" max="1793" width="53.7109375" style="4" customWidth="1"/>
    <col min="1794" max="1794" width="10.28515625" style="4" bestFit="1" customWidth="1"/>
    <col min="1795" max="1795" width="1.28515625" style="4" customWidth="1"/>
    <col min="1796" max="1796" width="37.140625" style="4" customWidth="1"/>
    <col min="1797" max="2048" width="8.7109375" style="4"/>
    <col min="2049" max="2049" width="53.7109375" style="4" customWidth="1"/>
    <col min="2050" max="2050" width="10.28515625" style="4" bestFit="1" customWidth="1"/>
    <col min="2051" max="2051" width="1.28515625" style="4" customWidth="1"/>
    <col min="2052" max="2052" width="37.140625" style="4" customWidth="1"/>
    <col min="2053" max="2304" width="8.7109375" style="4"/>
    <col min="2305" max="2305" width="53.7109375" style="4" customWidth="1"/>
    <col min="2306" max="2306" width="10.28515625" style="4" bestFit="1" customWidth="1"/>
    <col min="2307" max="2307" width="1.28515625" style="4" customWidth="1"/>
    <col min="2308" max="2308" width="37.140625" style="4" customWidth="1"/>
    <col min="2309" max="2560" width="8.7109375" style="4"/>
    <col min="2561" max="2561" width="53.7109375" style="4" customWidth="1"/>
    <col min="2562" max="2562" width="10.28515625" style="4" bestFit="1" customWidth="1"/>
    <col min="2563" max="2563" width="1.28515625" style="4" customWidth="1"/>
    <col min="2564" max="2564" width="37.140625" style="4" customWidth="1"/>
    <col min="2565" max="2816" width="8.7109375" style="4"/>
    <col min="2817" max="2817" width="53.7109375" style="4" customWidth="1"/>
    <col min="2818" max="2818" width="10.28515625" style="4" bestFit="1" customWidth="1"/>
    <col min="2819" max="2819" width="1.28515625" style="4" customWidth="1"/>
    <col min="2820" max="2820" width="37.140625" style="4" customWidth="1"/>
    <col min="2821" max="3072" width="8.7109375" style="4"/>
    <col min="3073" max="3073" width="53.7109375" style="4" customWidth="1"/>
    <col min="3074" max="3074" width="10.28515625" style="4" bestFit="1" customWidth="1"/>
    <col min="3075" max="3075" width="1.28515625" style="4" customWidth="1"/>
    <col min="3076" max="3076" width="37.140625" style="4" customWidth="1"/>
    <col min="3077" max="3328" width="8.7109375" style="4"/>
    <col min="3329" max="3329" width="53.7109375" style="4" customWidth="1"/>
    <col min="3330" max="3330" width="10.28515625" style="4" bestFit="1" customWidth="1"/>
    <col min="3331" max="3331" width="1.28515625" style="4" customWidth="1"/>
    <col min="3332" max="3332" width="37.140625" style="4" customWidth="1"/>
    <col min="3333" max="3584" width="8.7109375" style="4"/>
    <col min="3585" max="3585" width="53.7109375" style="4" customWidth="1"/>
    <col min="3586" max="3586" width="10.28515625" style="4" bestFit="1" customWidth="1"/>
    <col min="3587" max="3587" width="1.28515625" style="4" customWidth="1"/>
    <col min="3588" max="3588" width="37.140625" style="4" customWidth="1"/>
    <col min="3589" max="3840" width="8.7109375" style="4"/>
    <col min="3841" max="3841" width="53.7109375" style="4" customWidth="1"/>
    <col min="3842" max="3842" width="10.28515625" style="4" bestFit="1" customWidth="1"/>
    <col min="3843" max="3843" width="1.28515625" style="4" customWidth="1"/>
    <col min="3844" max="3844" width="37.140625" style="4" customWidth="1"/>
    <col min="3845" max="4096" width="8.7109375" style="4"/>
    <col min="4097" max="4097" width="53.7109375" style="4" customWidth="1"/>
    <col min="4098" max="4098" width="10.28515625" style="4" bestFit="1" customWidth="1"/>
    <col min="4099" max="4099" width="1.28515625" style="4" customWidth="1"/>
    <col min="4100" max="4100" width="37.140625" style="4" customWidth="1"/>
    <col min="4101" max="4352" width="8.7109375" style="4"/>
    <col min="4353" max="4353" width="53.7109375" style="4" customWidth="1"/>
    <col min="4354" max="4354" width="10.28515625" style="4" bestFit="1" customWidth="1"/>
    <col min="4355" max="4355" width="1.28515625" style="4" customWidth="1"/>
    <col min="4356" max="4356" width="37.140625" style="4" customWidth="1"/>
    <col min="4357" max="4608" width="8.7109375" style="4"/>
    <col min="4609" max="4609" width="53.7109375" style="4" customWidth="1"/>
    <col min="4610" max="4610" width="10.28515625" style="4" bestFit="1" customWidth="1"/>
    <col min="4611" max="4611" width="1.28515625" style="4" customWidth="1"/>
    <col min="4612" max="4612" width="37.140625" style="4" customWidth="1"/>
    <col min="4613" max="4864" width="8.7109375" style="4"/>
    <col min="4865" max="4865" width="53.7109375" style="4" customWidth="1"/>
    <col min="4866" max="4866" width="10.28515625" style="4" bestFit="1" customWidth="1"/>
    <col min="4867" max="4867" width="1.28515625" style="4" customWidth="1"/>
    <col min="4868" max="4868" width="37.140625" style="4" customWidth="1"/>
    <col min="4869" max="5120" width="8.7109375" style="4"/>
    <col min="5121" max="5121" width="53.7109375" style="4" customWidth="1"/>
    <col min="5122" max="5122" width="10.28515625" style="4" bestFit="1" customWidth="1"/>
    <col min="5123" max="5123" width="1.28515625" style="4" customWidth="1"/>
    <col min="5124" max="5124" width="37.140625" style="4" customWidth="1"/>
    <col min="5125" max="5376" width="8.7109375" style="4"/>
    <col min="5377" max="5377" width="53.7109375" style="4" customWidth="1"/>
    <col min="5378" max="5378" width="10.28515625" style="4" bestFit="1" customWidth="1"/>
    <col min="5379" max="5379" width="1.28515625" style="4" customWidth="1"/>
    <col min="5380" max="5380" width="37.140625" style="4" customWidth="1"/>
    <col min="5381" max="5632" width="8.7109375" style="4"/>
    <col min="5633" max="5633" width="53.7109375" style="4" customWidth="1"/>
    <col min="5634" max="5634" width="10.28515625" style="4" bestFit="1" customWidth="1"/>
    <col min="5635" max="5635" width="1.28515625" style="4" customWidth="1"/>
    <col min="5636" max="5636" width="37.140625" style="4" customWidth="1"/>
    <col min="5637" max="5888" width="8.7109375" style="4"/>
    <col min="5889" max="5889" width="53.7109375" style="4" customWidth="1"/>
    <col min="5890" max="5890" width="10.28515625" style="4" bestFit="1" customWidth="1"/>
    <col min="5891" max="5891" width="1.28515625" style="4" customWidth="1"/>
    <col min="5892" max="5892" width="37.140625" style="4" customWidth="1"/>
    <col min="5893" max="6144" width="8.7109375" style="4"/>
    <col min="6145" max="6145" width="53.7109375" style="4" customWidth="1"/>
    <col min="6146" max="6146" width="10.28515625" style="4" bestFit="1" customWidth="1"/>
    <col min="6147" max="6147" width="1.28515625" style="4" customWidth="1"/>
    <col min="6148" max="6148" width="37.140625" style="4" customWidth="1"/>
    <col min="6149" max="6400" width="8.7109375" style="4"/>
    <col min="6401" max="6401" width="53.7109375" style="4" customWidth="1"/>
    <col min="6402" max="6402" width="10.28515625" style="4" bestFit="1" customWidth="1"/>
    <col min="6403" max="6403" width="1.28515625" style="4" customWidth="1"/>
    <col min="6404" max="6404" width="37.140625" style="4" customWidth="1"/>
    <col min="6405" max="6656" width="8.7109375" style="4"/>
    <col min="6657" max="6657" width="53.7109375" style="4" customWidth="1"/>
    <col min="6658" max="6658" width="10.28515625" style="4" bestFit="1" customWidth="1"/>
    <col min="6659" max="6659" width="1.28515625" style="4" customWidth="1"/>
    <col min="6660" max="6660" width="37.140625" style="4" customWidth="1"/>
    <col min="6661" max="6912" width="8.7109375" style="4"/>
    <col min="6913" max="6913" width="53.7109375" style="4" customWidth="1"/>
    <col min="6914" max="6914" width="10.28515625" style="4" bestFit="1" customWidth="1"/>
    <col min="6915" max="6915" width="1.28515625" style="4" customWidth="1"/>
    <col min="6916" max="6916" width="37.140625" style="4" customWidth="1"/>
    <col min="6917" max="7168" width="8.7109375" style="4"/>
    <col min="7169" max="7169" width="53.7109375" style="4" customWidth="1"/>
    <col min="7170" max="7170" width="10.28515625" style="4" bestFit="1" customWidth="1"/>
    <col min="7171" max="7171" width="1.28515625" style="4" customWidth="1"/>
    <col min="7172" max="7172" width="37.140625" style="4" customWidth="1"/>
    <col min="7173" max="7424" width="8.7109375" style="4"/>
    <col min="7425" max="7425" width="53.7109375" style="4" customWidth="1"/>
    <col min="7426" max="7426" width="10.28515625" style="4" bestFit="1" customWidth="1"/>
    <col min="7427" max="7427" width="1.28515625" style="4" customWidth="1"/>
    <col min="7428" max="7428" width="37.140625" style="4" customWidth="1"/>
    <col min="7429" max="7680" width="8.7109375" style="4"/>
    <col min="7681" max="7681" width="53.7109375" style="4" customWidth="1"/>
    <col min="7682" max="7682" width="10.28515625" style="4" bestFit="1" customWidth="1"/>
    <col min="7683" max="7683" width="1.28515625" style="4" customWidth="1"/>
    <col min="7684" max="7684" width="37.140625" style="4" customWidth="1"/>
    <col min="7685" max="7936" width="8.7109375" style="4"/>
    <col min="7937" max="7937" width="53.7109375" style="4" customWidth="1"/>
    <col min="7938" max="7938" width="10.28515625" style="4" bestFit="1" customWidth="1"/>
    <col min="7939" max="7939" width="1.28515625" style="4" customWidth="1"/>
    <col min="7940" max="7940" width="37.140625" style="4" customWidth="1"/>
    <col min="7941" max="8192" width="8.7109375" style="4"/>
    <col min="8193" max="8193" width="53.7109375" style="4" customWidth="1"/>
    <col min="8194" max="8194" width="10.28515625" style="4" bestFit="1" customWidth="1"/>
    <col min="8195" max="8195" width="1.28515625" style="4" customWidth="1"/>
    <col min="8196" max="8196" width="37.140625" style="4" customWidth="1"/>
    <col min="8197" max="8448" width="8.7109375" style="4"/>
    <col min="8449" max="8449" width="53.7109375" style="4" customWidth="1"/>
    <col min="8450" max="8450" width="10.28515625" style="4" bestFit="1" customWidth="1"/>
    <col min="8451" max="8451" width="1.28515625" style="4" customWidth="1"/>
    <col min="8452" max="8452" width="37.140625" style="4" customWidth="1"/>
    <col min="8453" max="8704" width="8.7109375" style="4"/>
    <col min="8705" max="8705" width="53.7109375" style="4" customWidth="1"/>
    <col min="8706" max="8706" width="10.28515625" style="4" bestFit="1" customWidth="1"/>
    <col min="8707" max="8707" width="1.28515625" style="4" customWidth="1"/>
    <col min="8708" max="8708" width="37.140625" style="4" customWidth="1"/>
    <col min="8709" max="8960" width="8.7109375" style="4"/>
    <col min="8961" max="8961" width="53.7109375" style="4" customWidth="1"/>
    <col min="8962" max="8962" width="10.28515625" style="4" bestFit="1" customWidth="1"/>
    <col min="8963" max="8963" width="1.28515625" style="4" customWidth="1"/>
    <col min="8964" max="8964" width="37.140625" style="4" customWidth="1"/>
    <col min="8965" max="9216" width="8.7109375" style="4"/>
    <col min="9217" max="9217" width="53.7109375" style="4" customWidth="1"/>
    <col min="9218" max="9218" width="10.28515625" style="4" bestFit="1" customWidth="1"/>
    <col min="9219" max="9219" width="1.28515625" style="4" customWidth="1"/>
    <col min="9220" max="9220" width="37.140625" style="4" customWidth="1"/>
    <col min="9221" max="9472" width="8.7109375" style="4"/>
    <col min="9473" max="9473" width="53.7109375" style="4" customWidth="1"/>
    <col min="9474" max="9474" width="10.28515625" style="4" bestFit="1" customWidth="1"/>
    <col min="9475" max="9475" width="1.28515625" style="4" customWidth="1"/>
    <col min="9476" max="9476" width="37.140625" style="4" customWidth="1"/>
    <col min="9477" max="9728" width="8.7109375" style="4"/>
    <col min="9729" max="9729" width="53.7109375" style="4" customWidth="1"/>
    <col min="9730" max="9730" width="10.28515625" style="4" bestFit="1" customWidth="1"/>
    <col min="9731" max="9731" width="1.28515625" style="4" customWidth="1"/>
    <col min="9732" max="9732" width="37.140625" style="4" customWidth="1"/>
    <col min="9733" max="9984" width="8.7109375" style="4"/>
    <col min="9985" max="9985" width="53.7109375" style="4" customWidth="1"/>
    <col min="9986" max="9986" width="10.28515625" style="4" bestFit="1" customWidth="1"/>
    <col min="9987" max="9987" width="1.28515625" style="4" customWidth="1"/>
    <col min="9988" max="9988" width="37.140625" style="4" customWidth="1"/>
    <col min="9989" max="10240" width="8.7109375" style="4"/>
    <col min="10241" max="10241" width="53.7109375" style="4" customWidth="1"/>
    <col min="10242" max="10242" width="10.28515625" style="4" bestFit="1" customWidth="1"/>
    <col min="10243" max="10243" width="1.28515625" style="4" customWidth="1"/>
    <col min="10244" max="10244" width="37.140625" style="4" customWidth="1"/>
    <col min="10245" max="10496" width="8.7109375" style="4"/>
    <col min="10497" max="10497" width="53.7109375" style="4" customWidth="1"/>
    <col min="10498" max="10498" width="10.28515625" style="4" bestFit="1" customWidth="1"/>
    <col min="10499" max="10499" width="1.28515625" style="4" customWidth="1"/>
    <col min="10500" max="10500" width="37.140625" style="4" customWidth="1"/>
    <col min="10501" max="10752" width="8.7109375" style="4"/>
    <col min="10753" max="10753" width="53.7109375" style="4" customWidth="1"/>
    <col min="10754" max="10754" width="10.28515625" style="4" bestFit="1" customWidth="1"/>
    <col min="10755" max="10755" width="1.28515625" style="4" customWidth="1"/>
    <col min="10756" max="10756" width="37.140625" style="4" customWidth="1"/>
    <col min="10757" max="11008" width="8.7109375" style="4"/>
    <col min="11009" max="11009" width="53.7109375" style="4" customWidth="1"/>
    <col min="11010" max="11010" width="10.28515625" style="4" bestFit="1" customWidth="1"/>
    <col min="11011" max="11011" width="1.28515625" style="4" customWidth="1"/>
    <col min="11012" max="11012" width="37.140625" style="4" customWidth="1"/>
    <col min="11013" max="11264" width="8.7109375" style="4"/>
    <col min="11265" max="11265" width="53.7109375" style="4" customWidth="1"/>
    <col min="11266" max="11266" width="10.28515625" style="4" bestFit="1" customWidth="1"/>
    <col min="11267" max="11267" width="1.28515625" style="4" customWidth="1"/>
    <col min="11268" max="11268" width="37.140625" style="4" customWidth="1"/>
    <col min="11269" max="11520" width="8.7109375" style="4"/>
    <col min="11521" max="11521" width="53.7109375" style="4" customWidth="1"/>
    <col min="11522" max="11522" width="10.28515625" style="4" bestFit="1" customWidth="1"/>
    <col min="11523" max="11523" width="1.28515625" style="4" customWidth="1"/>
    <col min="11524" max="11524" width="37.140625" style="4" customWidth="1"/>
    <col min="11525" max="11776" width="8.7109375" style="4"/>
    <col min="11777" max="11777" width="53.7109375" style="4" customWidth="1"/>
    <col min="11778" max="11778" width="10.28515625" style="4" bestFit="1" customWidth="1"/>
    <col min="11779" max="11779" width="1.28515625" style="4" customWidth="1"/>
    <col min="11780" max="11780" width="37.140625" style="4" customWidth="1"/>
    <col min="11781" max="12032" width="8.7109375" style="4"/>
    <col min="12033" max="12033" width="53.7109375" style="4" customWidth="1"/>
    <col min="12034" max="12034" width="10.28515625" style="4" bestFit="1" customWidth="1"/>
    <col min="12035" max="12035" width="1.28515625" style="4" customWidth="1"/>
    <col min="12036" max="12036" width="37.140625" style="4" customWidth="1"/>
    <col min="12037" max="12288" width="8.7109375" style="4"/>
    <col min="12289" max="12289" width="53.7109375" style="4" customWidth="1"/>
    <col min="12290" max="12290" width="10.28515625" style="4" bestFit="1" customWidth="1"/>
    <col min="12291" max="12291" width="1.28515625" style="4" customWidth="1"/>
    <col min="12292" max="12292" width="37.140625" style="4" customWidth="1"/>
    <col min="12293" max="12544" width="8.7109375" style="4"/>
    <col min="12545" max="12545" width="53.7109375" style="4" customWidth="1"/>
    <col min="12546" max="12546" width="10.28515625" style="4" bestFit="1" customWidth="1"/>
    <col min="12547" max="12547" width="1.28515625" style="4" customWidth="1"/>
    <col min="12548" max="12548" width="37.140625" style="4" customWidth="1"/>
    <col min="12549" max="12800" width="8.7109375" style="4"/>
    <col min="12801" max="12801" width="53.7109375" style="4" customWidth="1"/>
    <col min="12802" max="12802" width="10.28515625" style="4" bestFit="1" customWidth="1"/>
    <col min="12803" max="12803" width="1.28515625" style="4" customWidth="1"/>
    <col min="12804" max="12804" width="37.140625" style="4" customWidth="1"/>
    <col min="12805" max="13056" width="8.7109375" style="4"/>
    <col min="13057" max="13057" width="53.7109375" style="4" customWidth="1"/>
    <col min="13058" max="13058" width="10.28515625" style="4" bestFit="1" customWidth="1"/>
    <col min="13059" max="13059" width="1.28515625" style="4" customWidth="1"/>
    <col min="13060" max="13060" width="37.140625" style="4" customWidth="1"/>
    <col min="13061" max="13312" width="8.7109375" style="4"/>
    <col min="13313" max="13313" width="53.7109375" style="4" customWidth="1"/>
    <col min="13314" max="13314" width="10.28515625" style="4" bestFit="1" customWidth="1"/>
    <col min="13315" max="13315" width="1.28515625" style="4" customWidth="1"/>
    <col min="13316" max="13316" width="37.140625" style="4" customWidth="1"/>
    <col min="13317" max="13568" width="8.7109375" style="4"/>
    <col min="13569" max="13569" width="53.7109375" style="4" customWidth="1"/>
    <col min="13570" max="13570" width="10.28515625" style="4" bestFit="1" customWidth="1"/>
    <col min="13571" max="13571" width="1.28515625" style="4" customWidth="1"/>
    <col min="13572" max="13572" width="37.140625" style="4" customWidth="1"/>
    <col min="13573" max="13824" width="8.7109375" style="4"/>
    <col min="13825" max="13825" width="53.7109375" style="4" customWidth="1"/>
    <col min="13826" max="13826" width="10.28515625" style="4" bestFit="1" customWidth="1"/>
    <col min="13827" max="13827" width="1.28515625" style="4" customWidth="1"/>
    <col min="13828" max="13828" width="37.140625" style="4" customWidth="1"/>
    <col min="13829" max="14080" width="8.7109375" style="4"/>
    <col min="14081" max="14081" width="53.7109375" style="4" customWidth="1"/>
    <col min="14082" max="14082" width="10.28515625" style="4" bestFit="1" customWidth="1"/>
    <col min="14083" max="14083" width="1.28515625" style="4" customWidth="1"/>
    <col min="14084" max="14084" width="37.140625" style="4" customWidth="1"/>
    <col min="14085" max="14336" width="8.7109375" style="4"/>
    <col min="14337" max="14337" width="53.7109375" style="4" customWidth="1"/>
    <col min="14338" max="14338" width="10.28515625" style="4" bestFit="1" customWidth="1"/>
    <col min="14339" max="14339" width="1.28515625" style="4" customWidth="1"/>
    <col min="14340" max="14340" width="37.140625" style="4" customWidth="1"/>
    <col min="14341" max="14592" width="8.7109375" style="4"/>
    <col min="14593" max="14593" width="53.7109375" style="4" customWidth="1"/>
    <col min="14594" max="14594" width="10.28515625" style="4" bestFit="1" customWidth="1"/>
    <col min="14595" max="14595" width="1.28515625" style="4" customWidth="1"/>
    <col min="14596" max="14596" width="37.140625" style="4" customWidth="1"/>
    <col min="14597" max="14848" width="8.7109375" style="4"/>
    <col min="14849" max="14849" width="53.7109375" style="4" customWidth="1"/>
    <col min="14850" max="14850" width="10.28515625" style="4" bestFit="1" customWidth="1"/>
    <col min="14851" max="14851" width="1.28515625" style="4" customWidth="1"/>
    <col min="14852" max="14852" width="37.140625" style="4" customWidth="1"/>
    <col min="14853" max="15104" width="8.7109375" style="4"/>
    <col min="15105" max="15105" width="53.7109375" style="4" customWidth="1"/>
    <col min="15106" max="15106" width="10.28515625" style="4" bestFit="1" customWidth="1"/>
    <col min="15107" max="15107" width="1.28515625" style="4" customWidth="1"/>
    <col min="15108" max="15108" width="37.140625" style="4" customWidth="1"/>
    <col min="15109" max="15360" width="8.7109375" style="4"/>
    <col min="15361" max="15361" width="53.7109375" style="4" customWidth="1"/>
    <col min="15362" max="15362" width="10.28515625" style="4" bestFit="1" customWidth="1"/>
    <col min="15363" max="15363" width="1.28515625" style="4" customWidth="1"/>
    <col min="15364" max="15364" width="37.140625" style="4" customWidth="1"/>
    <col min="15365" max="15616" width="8.7109375" style="4"/>
    <col min="15617" max="15617" width="53.7109375" style="4" customWidth="1"/>
    <col min="15618" max="15618" width="10.28515625" style="4" bestFit="1" customWidth="1"/>
    <col min="15619" max="15619" width="1.28515625" style="4" customWidth="1"/>
    <col min="15620" max="15620" width="37.140625" style="4" customWidth="1"/>
    <col min="15621" max="15872" width="8.7109375" style="4"/>
    <col min="15873" max="15873" width="53.7109375" style="4" customWidth="1"/>
    <col min="15874" max="15874" width="10.28515625" style="4" bestFit="1" customWidth="1"/>
    <col min="15875" max="15875" width="1.28515625" style="4" customWidth="1"/>
    <col min="15876" max="15876" width="37.140625" style="4" customWidth="1"/>
    <col min="15877" max="16128" width="8.7109375" style="4"/>
    <col min="16129" max="16129" width="53.7109375" style="4" customWidth="1"/>
    <col min="16130" max="16130" width="10.28515625" style="4" bestFit="1" customWidth="1"/>
    <col min="16131" max="16131" width="1.28515625" style="4" customWidth="1"/>
    <col min="16132" max="16132" width="37.140625" style="4" customWidth="1"/>
    <col min="16133" max="16384" width="8.7109375" style="4"/>
  </cols>
  <sheetData>
    <row r="1" spans="1:10" x14ac:dyDescent="0.2">
      <c r="A1" s="47"/>
    </row>
    <row r="2" spans="1:10" ht="20.25" customHeight="1" x14ac:dyDescent="0.2">
      <c r="A2" s="77" t="s">
        <v>267</v>
      </c>
      <c r="B2" s="77"/>
      <c r="C2" s="77"/>
      <c r="D2" s="77"/>
      <c r="E2" s="77"/>
      <c r="F2" s="77"/>
      <c r="G2" s="77"/>
      <c r="H2" s="77"/>
      <c r="I2" s="77"/>
      <c r="J2" s="77"/>
    </row>
    <row r="3" spans="1:10" ht="20.25" customHeight="1" x14ac:dyDescent="0.2">
      <c r="A3" s="77"/>
      <c r="B3" s="77"/>
      <c r="C3" s="77"/>
      <c r="D3" s="77"/>
      <c r="E3" s="77"/>
      <c r="F3" s="77"/>
      <c r="G3" s="77"/>
      <c r="H3" s="77"/>
      <c r="I3" s="77"/>
      <c r="J3" s="77"/>
    </row>
    <row r="4" spans="1:10" ht="12.6" customHeight="1" x14ac:dyDescent="0.2">
      <c r="A4" s="77" t="s">
        <v>238</v>
      </c>
      <c r="B4" s="77"/>
      <c r="C4" s="77"/>
      <c r="D4" s="77"/>
      <c r="E4" s="77"/>
      <c r="F4" s="77"/>
      <c r="G4" s="77"/>
      <c r="H4" s="77"/>
      <c r="I4" s="77"/>
      <c r="J4" s="77"/>
    </row>
    <row r="5" spans="1:10" x14ac:dyDescent="0.2">
      <c r="A5" s="77"/>
      <c r="B5" s="77"/>
      <c r="C5" s="77"/>
      <c r="D5" s="77"/>
      <c r="E5" s="77"/>
      <c r="F5" s="77"/>
      <c r="G5" s="77"/>
      <c r="H5" s="77"/>
      <c r="I5" s="77"/>
      <c r="J5" s="77"/>
    </row>
    <row r="8" spans="1:10" ht="15" x14ac:dyDescent="0.2">
      <c r="A8" s="48" t="s">
        <v>217</v>
      </c>
    </row>
    <row r="11" spans="1:10" x14ac:dyDescent="0.2">
      <c r="A11" s="49" t="s">
        <v>218</v>
      </c>
    </row>
    <row r="12" spans="1:10" x14ac:dyDescent="0.2">
      <c r="D12" s="69" t="s">
        <v>219</v>
      </c>
    </row>
    <row r="13" spans="1:10" x14ac:dyDescent="0.2">
      <c r="A13" s="4" t="s">
        <v>246</v>
      </c>
      <c r="B13" s="66"/>
      <c r="D13" s="68" t="s">
        <v>251</v>
      </c>
    </row>
    <row r="14" spans="1:10" hidden="1" x14ac:dyDescent="0.2">
      <c r="B14" s="66" t="s">
        <v>247</v>
      </c>
      <c r="D14" s="68" t="s">
        <v>249</v>
      </c>
    </row>
    <row r="15" spans="1:10" hidden="1" x14ac:dyDescent="0.2">
      <c r="B15" s="66" t="s">
        <v>248</v>
      </c>
      <c r="D15" s="68" t="s">
        <v>250</v>
      </c>
    </row>
    <row r="16" spans="1:10" x14ac:dyDescent="0.2">
      <c r="A16" s="4" t="s">
        <v>272</v>
      </c>
      <c r="B16" s="66"/>
      <c r="D16" s="68" t="s">
        <v>254</v>
      </c>
    </row>
    <row r="17" spans="1:4" x14ac:dyDescent="0.2">
      <c r="A17" s="4" t="s">
        <v>239</v>
      </c>
      <c r="B17" s="66"/>
      <c r="D17" s="68" t="s">
        <v>285</v>
      </c>
    </row>
    <row r="18" spans="1:4" x14ac:dyDescent="0.2">
      <c r="A18" s="4" t="s">
        <v>240</v>
      </c>
      <c r="B18" s="66"/>
      <c r="D18" s="68" t="s">
        <v>284</v>
      </c>
    </row>
    <row r="19" spans="1:4" x14ac:dyDescent="0.2">
      <c r="A19" s="4" t="s">
        <v>241</v>
      </c>
      <c r="B19" s="67"/>
      <c r="D19" s="68" t="s">
        <v>286</v>
      </c>
    </row>
    <row r="20" spans="1:4" x14ac:dyDescent="0.2">
      <c r="A20" s="4" t="s">
        <v>263</v>
      </c>
      <c r="B20" s="75"/>
      <c r="D20" s="68" t="s">
        <v>264</v>
      </c>
    </row>
    <row r="21" spans="1:4" x14ac:dyDescent="0.2">
      <c r="A21" s="4" t="s">
        <v>242</v>
      </c>
      <c r="B21" s="66"/>
      <c r="D21" s="68" t="s">
        <v>265</v>
      </c>
    </row>
    <row r="22" spans="1:4" x14ac:dyDescent="0.2">
      <c r="A22" s="4" t="s">
        <v>243</v>
      </c>
      <c r="B22" s="66"/>
      <c r="D22" s="68" t="s">
        <v>289</v>
      </c>
    </row>
    <row r="23" spans="1:4" hidden="1" x14ac:dyDescent="0.2">
      <c r="B23" s="66" t="s">
        <v>220</v>
      </c>
      <c r="D23" s="4" t="s">
        <v>252</v>
      </c>
    </row>
    <row r="24" spans="1:4" hidden="1" x14ac:dyDescent="0.2">
      <c r="B24" s="66" t="s">
        <v>221</v>
      </c>
      <c r="D24" s="4" t="s">
        <v>253</v>
      </c>
    </row>
    <row r="26" spans="1:4" s="51" customFormat="1" ht="13.5" thickBot="1" x14ac:dyDescent="0.25">
      <c r="A26" s="50" t="s">
        <v>222</v>
      </c>
    </row>
    <row r="27" spans="1:4" ht="15.75" thickTop="1" x14ac:dyDescent="0.25">
      <c r="A27" s="49" t="s">
        <v>223</v>
      </c>
      <c r="D27" s="52"/>
    </row>
    <row r="28" spans="1:4" ht="15" x14ac:dyDescent="0.25">
      <c r="A28" s="49"/>
      <c r="D28" s="52"/>
    </row>
    <row r="29" spans="1:4" hidden="1" x14ac:dyDescent="0.2">
      <c r="A29" s="53" t="s">
        <v>244</v>
      </c>
      <c r="B29" s="54"/>
    </row>
    <row r="30" spans="1:4" ht="15" hidden="1" x14ac:dyDescent="0.25">
      <c r="A30" s="53" t="s">
        <v>224</v>
      </c>
      <c r="B30" s="55" t="e">
        <f>VLOOKUP($B$19,'Crosswalk With Rates'!A15:I109,3,FALSE)</f>
        <v>#N/A</v>
      </c>
      <c r="C30" s="56"/>
    </row>
    <row r="31" spans="1:4" ht="15" hidden="1" x14ac:dyDescent="0.25">
      <c r="A31" s="53" t="s">
        <v>225</v>
      </c>
      <c r="B31" s="55" t="e">
        <f>VLOOKUP($B$19,'Crosswalk With Rates'!A15:I109,4,FALSE)</f>
        <v>#N/A</v>
      </c>
      <c r="C31" s="56"/>
    </row>
    <row r="32" spans="1:4" ht="15" hidden="1" x14ac:dyDescent="0.25">
      <c r="A32" s="53" t="s">
        <v>226</v>
      </c>
      <c r="B32" s="55" t="e">
        <f>IF(B22="Yes",0,VLOOKUP($B$19,'Crosswalk With Rates'!A15:I109,6,FALSE))</f>
        <v>#N/A</v>
      </c>
      <c r="C32" s="56"/>
    </row>
    <row r="33" spans="1:4" hidden="1" x14ac:dyDescent="0.2">
      <c r="A33" s="53" t="s">
        <v>227</v>
      </c>
      <c r="B33" s="55" t="e">
        <f>VLOOKUP($B$19,'Crosswalk With Rates'!A15:I109,5,FALSE)</f>
        <v>#N/A</v>
      </c>
    </row>
    <row r="34" spans="1:4" hidden="1" x14ac:dyDescent="0.2">
      <c r="A34" s="53" t="s">
        <v>6</v>
      </c>
      <c r="B34" s="55" t="e">
        <f>IF(B22="Yes",0,VLOOKUP($B$19,'Crosswalk With Rates'!A15:I109,7,FALSE))</f>
        <v>#N/A</v>
      </c>
    </row>
    <row r="35" spans="1:4" hidden="1" x14ac:dyDescent="0.2">
      <c r="A35" s="53" t="s">
        <v>245</v>
      </c>
      <c r="B35" s="55" t="e">
        <f>IF(B16="Yes",0,VLOOKUP($B$19,'Crosswalk With Rates'!A15:I109,8,FALSE))</f>
        <v>#N/A</v>
      </c>
    </row>
    <row r="36" spans="1:4" hidden="1" x14ac:dyDescent="0.2">
      <c r="A36" s="53" t="s">
        <v>16</v>
      </c>
      <c r="B36" s="55" t="e">
        <f>IF(B13="DEN",0,VLOOKUP($B$19,'Crosswalk With Rates'!A15:I109,9,FALSE))</f>
        <v>#N/A</v>
      </c>
    </row>
    <row r="37" spans="1:4" ht="15" x14ac:dyDescent="0.25">
      <c r="A37" s="57"/>
      <c r="B37" s="58"/>
    </row>
    <row r="38" spans="1:4" ht="15" x14ac:dyDescent="0.25">
      <c r="A38" s="57"/>
      <c r="B38" s="58"/>
    </row>
    <row r="39" spans="1:4" x14ac:dyDescent="0.2">
      <c r="A39" s="59" t="s">
        <v>228</v>
      </c>
      <c r="B39" s="60" t="e">
        <f>B21/(1+B20)/(1+(B18/B17)+B30+B31+B32+B33+B34+B35+B36)</f>
        <v>#DIV/0!</v>
      </c>
      <c r="D39" s="68" t="s">
        <v>255</v>
      </c>
    </row>
    <row r="40" spans="1:4" x14ac:dyDescent="0.2">
      <c r="A40" s="59"/>
      <c r="B40" s="60"/>
    </row>
    <row r="41" spans="1:4" x14ac:dyDescent="0.2">
      <c r="A41" s="61" t="s">
        <v>229</v>
      </c>
      <c r="B41" s="60"/>
    </row>
    <row r="42" spans="1:4" ht="15" x14ac:dyDescent="0.25">
      <c r="A42" s="61" t="s">
        <v>230</v>
      </c>
      <c r="B42" s="62" t="e">
        <f>B39*(B18/B17)</f>
        <v>#DIV/0!</v>
      </c>
      <c r="D42" s="68" t="s">
        <v>231</v>
      </c>
    </row>
    <row r="43" spans="1:4" ht="15" x14ac:dyDescent="0.25">
      <c r="A43" s="61" t="s">
        <v>232</v>
      </c>
      <c r="B43" s="62" t="e">
        <f>B39*(B30+B31+B32+B33+B34+B35+B36)</f>
        <v>#DIV/0!</v>
      </c>
      <c r="D43" s="68" t="s">
        <v>256</v>
      </c>
    </row>
    <row r="44" spans="1:4" ht="15" x14ac:dyDescent="0.25">
      <c r="A44" s="61" t="s">
        <v>258</v>
      </c>
      <c r="B44" s="62" t="e">
        <f>(B39+B42+B43)*B20</f>
        <v>#DIV/0!</v>
      </c>
      <c r="D44" s="68" t="s">
        <v>257</v>
      </c>
    </row>
    <row r="45" spans="1:4" x14ac:dyDescent="0.2">
      <c r="A45" s="61"/>
    </row>
    <row r="46" spans="1:4" x14ac:dyDescent="0.2">
      <c r="A46" s="63" t="s">
        <v>233</v>
      </c>
      <c r="B46" s="64" t="e">
        <f>B39+B42+B43+B44</f>
        <v>#DIV/0!</v>
      </c>
      <c r="D46" s="47" t="s">
        <v>234</v>
      </c>
    </row>
    <row r="49" spans="1:10" x14ac:dyDescent="0.2">
      <c r="A49" s="65" t="s">
        <v>235</v>
      </c>
    </row>
    <row r="50" spans="1:10" x14ac:dyDescent="0.2">
      <c r="A50" s="78" t="s">
        <v>261</v>
      </c>
      <c r="B50" s="78"/>
      <c r="C50" s="78"/>
      <c r="D50" s="78"/>
      <c r="E50" s="78"/>
      <c r="F50" s="78"/>
      <c r="G50" s="78"/>
      <c r="H50" s="78"/>
      <c r="I50" s="78"/>
      <c r="J50" s="78"/>
    </row>
    <row r="51" spans="1:10" ht="36.6" customHeight="1" x14ac:dyDescent="0.2">
      <c r="A51" s="76" t="s">
        <v>236</v>
      </c>
      <c r="B51" s="76"/>
      <c r="C51" s="76"/>
      <c r="D51" s="76"/>
      <c r="E51" s="76"/>
      <c r="F51" s="76"/>
      <c r="G51" s="76"/>
      <c r="H51" s="76"/>
      <c r="I51" s="76"/>
      <c r="J51" s="76"/>
    </row>
    <row r="52" spans="1:10" x14ac:dyDescent="0.2">
      <c r="A52" s="76" t="s">
        <v>262</v>
      </c>
      <c r="B52" s="76"/>
      <c r="C52" s="76"/>
      <c r="D52" s="76"/>
      <c r="E52" s="76"/>
      <c r="F52" s="76"/>
      <c r="G52" s="76"/>
      <c r="H52" s="76"/>
      <c r="I52" s="76"/>
      <c r="J52" s="76"/>
    </row>
    <row r="53" spans="1:10" ht="25.5" customHeight="1" x14ac:dyDescent="0.2">
      <c r="A53" s="76" t="s">
        <v>237</v>
      </c>
      <c r="B53" s="76"/>
      <c r="C53" s="76"/>
      <c r="D53" s="76"/>
      <c r="E53" s="76"/>
      <c r="F53" s="76"/>
      <c r="G53" s="76"/>
      <c r="H53" s="76"/>
      <c r="I53" s="76"/>
      <c r="J53" s="76"/>
    </row>
    <row r="54" spans="1:10" x14ac:dyDescent="0.2">
      <c r="A54" s="4" t="s">
        <v>283</v>
      </c>
    </row>
    <row r="55" spans="1:10" x14ac:dyDescent="0.2">
      <c r="A55" s="4" t="s">
        <v>288</v>
      </c>
    </row>
    <row r="56" spans="1:10" x14ac:dyDescent="0.2">
      <c r="A56" s="4" t="s">
        <v>266</v>
      </c>
    </row>
  </sheetData>
  <mergeCells count="6">
    <mergeCell ref="A51:J51"/>
    <mergeCell ref="A52:J52"/>
    <mergeCell ref="A53:J53"/>
    <mergeCell ref="A2:J3"/>
    <mergeCell ref="A4:J5"/>
    <mergeCell ref="A50:J50"/>
  </mergeCells>
  <dataValidations count="3">
    <dataValidation type="list" showInputMessage="1" showErrorMessage="1" sqref="WVJ983067 IX22:IX24 ST22:ST24 ACP22:ACP24 AML22:AML24 AWH22:AWH24 BGD22:BGD24 BPZ22:BPZ24 BZV22:BZV24 CJR22:CJR24 CTN22:CTN24 DDJ22:DDJ24 DNF22:DNF24 DXB22:DXB24 EGX22:EGX24 EQT22:EQT24 FAP22:FAP24 FKL22:FKL24 FUH22:FUH24 GED22:GED24 GNZ22:GNZ24 GXV22:GXV24 HHR22:HHR24 HRN22:HRN24 IBJ22:IBJ24 ILF22:ILF24 IVB22:IVB24 JEX22:JEX24 JOT22:JOT24 JYP22:JYP24 KIL22:KIL24 KSH22:KSH24 LCD22:LCD24 LLZ22:LLZ24 LVV22:LVV24 MFR22:MFR24 MPN22:MPN24 MZJ22:MZJ24 NJF22:NJF24 NTB22:NTB24 OCX22:OCX24 OMT22:OMT24 OWP22:OWP24 PGL22:PGL24 PQH22:PQH24 QAD22:QAD24 QJZ22:QJZ24 QTV22:QTV24 RDR22:RDR24 RNN22:RNN24 RXJ22:RXJ24 SHF22:SHF24 SRB22:SRB24 TAX22:TAX24 TKT22:TKT24 TUP22:TUP24 UEL22:UEL24 UOH22:UOH24 UYD22:UYD24 VHZ22:VHZ24 VRV22:VRV24 WBR22:WBR24 WLN22:WLN24 WVJ22:WVJ24 B65563 IX65563 ST65563 ACP65563 AML65563 AWH65563 BGD65563 BPZ65563 BZV65563 CJR65563 CTN65563 DDJ65563 DNF65563 DXB65563 EGX65563 EQT65563 FAP65563 FKL65563 FUH65563 GED65563 GNZ65563 GXV65563 HHR65563 HRN65563 IBJ65563 ILF65563 IVB65563 JEX65563 JOT65563 JYP65563 KIL65563 KSH65563 LCD65563 LLZ65563 LVV65563 MFR65563 MPN65563 MZJ65563 NJF65563 NTB65563 OCX65563 OMT65563 OWP65563 PGL65563 PQH65563 QAD65563 QJZ65563 QTV65563 RDR65563 RNN65563 RXJ65563 SHF65563 SRB65563 TAX65563 TKT65563 TUP65563 UEL65563 UOH65563 UYD65563 VHZ65563 VRV65563 WBR65563 WLN65563 WVJ65563 B131099 IX131099 ST131099 ACP131099 AML131099 AWH131099 BGD131099 BPZ131099 BZV131099 CJR131099 CTN131099 DDJ131099 DNF131099 DXB131099 EGX131099 EQT131099 FAP131099 FKL131099 FUH131099 GED131099 GNZ131099 GXV131099 HHR131099 HRN131099 IBJ131099 ILF131099 IVB131099 JEX131099 JOT131099 JYP131099 KIL131099 KSH131099 LCD131099 LLZ131099 LVV131099 MFR131099 MPN131099 MZJ131099 NJF131099 NTB131099 OCX131099 OMT131099 OWP131099 PGL131099 PQH131099 QAD131099 QJZ131099 QTV131099 RDR131099 RNN131099 RXJ131099 SHF131099 SRB131099 TAX131099 TKT131099 TUP131099 UEL131099 UOH131099 UYD131099 VHZ131099 VRV131099 WBR131099 WLN131099 WVJ131099 B196635 IX196635 ST196635 ACP196635 AML196635 AWH196635 BGD196635 BPZ196635 BZV196635 CJR196635 CTN196635 DDJ196635 DNF196635 DXB196635 EGX196635 EQT196635 FAP196635 FKL196635 FUH196635 GED196635 GNZ196635 GXV196635 HHR196635 HRN196635 IBJ196635 ILF196635 IVB196635 JEX196635 JOT196635 JYP196635 KIL196635 KSH196635 LCD196635 LLZ196635 LVV196635 MFR196635 MPN196635 MZJ196635 NJF196635 NTB196635 OCX196635 OMT196635 OWP196635 PGL196635 PQH196635 QAD196635 QJZ196635 QTV196635 RDR196635 RNN196635 RXJ196635 SHF196635 SRB196635 TAX196635 TKT196635 TUP196635 UEL196635 UOH196635 UYD196635 VHZ196635 VRV196635 WBR196635 WLN196635 WVJ196635 B262171 IX262171 ST262171 ACP262171 AML262171 AWH262171 BGD262171 BPZ262171 BZV262171 CJR262171 CTN262171 DDJ262171 DNF262171 DXB262171 EGX262171 EQT262171 FAP262171 FKL262171 FUH262171 GED262171 GNZ262171 GXV262171 HHR262171 HRN262171 IBJ262171 ILF262171 IVB262171 JEX262171 JOT262171 JYP262171 KIL262171 KSH262171 LCD262171 LLZ262171 LVV262171 MFR262171 MPN262171 MZJ262171 NJF262171 NTB262171 OCX262171 OMT262171 OWP262171 PGL262171 PQH262171 QAD262171 QJZ262171 QTV262171 RDR262171 RNN262171 RXJ262171 SHF262171 SRB262171 TAX262171 TKT262171 TUP262171 UEL262171 UOH262171 UYD262171 VHZ262171 VRV262171 WBR262171 WLN262171 WVJ262171 B327707 IX327707 ST327707 ACP327707 AML327707 AWH327707 BGD327707 BPZ327707 BZV327707 CJR327707 CTN327707 DDJ327707 DNF327707 DXB327707 EGX327707 EQT327707 FAP327707 FKL327707 FUH327707 GED327707 GNZ327707 GXV327707 HHR327707 HRN327707 IBJ327707 ILF327707 IVB327707 JEX327707 JOT327707 JYP327707 KIL327707 KSH327707 LCD327707 LLZ327707 LVV327707 MFR327707 MPN327707 MZJ327707 NJF327707 NTB327707 OCX327707 OMT327707 OWP327707 PGL327707 PQH327707 QAD327707 QJZ327707 QTV327707 RDR327707 RNN327707 RXJ327707 SHF327707 SRB327707 TAX327707 TKT327707 TUP327707 UEL327707 UOH327707 UYD327707 VHZ327707 VRV327707 WBR327707 WLN327707 WVJ327707 B393243 IX393243 ST393243 ACP393243 AML393243 AWH393243 BGD393243 BPZ393243 BZV393243 CJR393243 CTN393243 DDJ393243 DNF393243 DXB393243 EGX393243 EQT393243 FAP393243 FKL393243 FUH393243 GED393243 GNZ393243 GXV393243 HHR393243 HRN393243 IBJ393243 ILF393243 IVB393243 JEX393243 JOT393243 JYP393243 KIL393243 KSH393243 LCD393243 LLZ393243 LVV393243 MFR393243 MPN393243 MZJ393243 NJF393243 NTB393243 OCX393243 OMT393243 OWP393243 PGL393243 PQH393243 QAD393243 QJZ393243 QTV393243 RDR393243 RNN393243 RXJ393243 SHF393243 SRB393243 TAX393243 TKT393243 TUP393243 UEL393243 UOH393243 UYD393243 VHZ393243 VRV393243 WBR393243 WLN393243 WVJ393243 B458779 IX458779 ST458779 ACP458779 AML458779 AWH458779 BGD458779 BPZ458779 BZV458779 CJR458779 CTN458779 DDJ458779 DNF458779 DXB458779 EGX458779 EQT458779 FAP458779 FKL458779 FUH458779 GED458779 GNZ458779 GXV458779 HHR458779 HRN458779 IBJ458779 ILF458779 IVB458779 JEX458779 JOT458779 JYP458779 KIL458779 KSH458779 LCD458779 LLZ458779 LVV458779 MFR458779 MPN458779 MZJ458779 NJF458779 NTB458779 OCX458779 OMT458779 OWP458779 PGL458779 PQH458779 QAD458779 QJZ458779 QTV458779 RDR458779 RNN458779 RXJ458779 SHF458779 SRB458779 TAX458779 TKT458779 TUP458779 UEL458779 UOH458779 UYD458779 VHZ458779 VRV458779 WBR458779 WLN458779 WVJ458779 B524315 IX524315 ST524315 ACP524315 AML524315 AWH524315 BGD524315 BPZ524315 BZV524315 CJR524315 CTN524315 DDJ524315 DNF524315 DXB524315 EGX524315 EQT524315 FAP524315 FKL524315 FUH524315 GED524315 GNZ524315 GXV524315 HHR524315 HRN524315 IBJ524315 ILF524315 IVB524315 JEX524315 JOT524315 JYP524315 KIL524315 KSH524315 LCD524315 LLZ524315 LVV524315 MFR524315 MPN524315 MZJ524315 NJF524315 NTB524315 OCX524315 OMT524315 OWP524315 PGL524315 PQH524315 QAD524315 QJZ524315 QTV524315 RDR524315 RNN524315 RXJ524315 SHF524315 SRB524315 TAX524315 TKT524315 TUP524315 UEL524315 UOH524315 UYD524315 VHZ524315 VRV524315 WBR524315 WLN524315 WVJ524315 B589851 IX589851 ST589851 ACP589851 AML589851 AWH589851 BGD589851 BPZ589851 BZV589851 CJR589851 CTN589851 DDJ589851 DNF589851 DXB589851 EGX589851 EQT589851 FAP589851 FKL589851 FUH589851 GED589851 GNZ589851 GXV589851 HHR589851 HRN589851 IBJ589851 ILF589851 IVB589851 JEX589851 JOT589851 JYP589851 KIL589851 KSH589851 LCD589851 LLZ589851 LVV589851 MFR589851 MPN589851 MZJ589851 NJF589851 NTB589851 OCX589851 OMT589851 OWP589851 PGL589851 PQH589851 QAD589851 QJZ589851 QTV589851 RDR589851 RNN589851 RXJ589851 SHF589851 SRB589851 TAX589851 TKT589851 TUP589851 UEL589851 UOH589851 UYD589851 VHZ589851 VRV589851 WBR589851 WLN589851 WVJ589851 B655387 IX655387 ST655387 ACP655387 AML655387 AWH655387 BGD655387 BPZ655387 BZV655387 CJR655387 CTN655387 DDJ655387 DNF655387 DXB655387 EGX655387 EQT655387 FAP655387 FKL655387 FUH655387 GED655387 GNZ655387 GXV655387 HHR655387 HRN655387 IBJ655387 ILF655387 IVB655387 JEX655387 JOT655387 JYP655387 KIL655387 KSH655387 LCD655387 LLZ655387 LVV655387 MFR655387 MPN655387 MZJ655387 NJF655387 NTB655387 OCX655387 OMT655387 OWP655387 PGL655387 PQH655387 QAD655387 QJZ655387 QTV655387 RDR655387 RNN655387 RXJ655387 SHF655387 SRB655387 TAX655387 TKT655387 TUP655387 UEL655387 UOH655387 UYD655387 VHZ655387 VRV655387 WBR655387 WLN655387 WVJ655387 B720923 IX720923 ST720923 ACP720923 AML720923 AWH720923 BGD720923 BPZ720923 BZV720923 CJR720923 CTN720923 DDJ720923 DNF720923 DXB720923 EGX720923 EQT720923 FAP720923 FKL720923 FUH720923 GED720923 GNZ720923 GXV720923 HHR720923 HRN720923 IBJ720923 ILF720923 IVB720923 JEX720923 JOT720923 JYP720923 KIL720923 KSH720923 LCD720923 LLZ720923 LVV720923 MFR720923 MPN720923 MZJ720923 NJF720923 NTB720923 OCX720923 OMT720923 OWP720923 PGL720923 PQH720923 QAD720923 QJZ720923 QTV720923 RDR720923 RNN720923 RXJ720923 SHF720923 SRB720923 TAX720923 TKT720923 TUP720923 UEL720923 UOH720923 UYD720923 VHZ720923 VRV720923 WBR720923 WLN720923 WVJ720923 B786459 IX786459 ST786459 ACP786459 AML786459 AWH786459 BGD786459 BPZ786459 BZV786459 CJR786459 CTN786459 DDJ786459 DNF786459 DXB786459 EGX786459 EQT786459 FAP786459 FKL786459 FUH786459 GED786459 GNZ786459 GXV786459 HHR786459 HRN786459 IBJ786459 ILF786459 IVB786459 JEX786459 JOT786459 JYP786459 KIL786459 KSH786459 LCD786459 LLZ786459 LVV786459 MFR786459 MPN786459 MZJ786459 NJF786459 NTB786459 OCX786459 OMT786459 OWP786459 PGL786459 PQH786459 QAD786459 QJZ786459 QTV786459 RDR786459 RNN786459 RXJ786459 SHF786459 SRB786459 TAX786459 TKT786459 TUP786459 UEL786459 UOH786459 UYD786459 VHZ786459 VRV786459 WBR786459 WLN786459 WVJ786459 B851995 IX851995 ST851995 ACP851995 AML851995 AWH851995 BGD851995 BPZ851995 BZV851995 CJR851995 CTN851995 DDJ851995 DNF851995 DXB851995 EGX851995 EQT851995 FAP851995 FKL851995 FUH851995 GED851995 GNZ851995 GXV851995 HHR851995 HRN851995 IBJ851995 ILF851995 IVB851995 JEX851995 JOT851995 JYP851995 KIL851995 KSH851995 LCD851995 LLZ851995 LVV851995 MFR851995 MPN851995 MZJ851995 NJF851995 NTB851995 OCX851995 OMT851995 OWP851995 PGL851995 PQH851995 QAD851995 QJZ851995 QTV851995 RDR851995 RNN851995 RXJ851995 SHF851995 SRB851995 TAX851995 TKT851995 TUP851995 UEL851995 UOH851995 UYD851995 VHZ851995 VRV851995 WBR851995 WLN851995 WVJ851995 B917531 IX917531 ST917531 ACP917531 AML917531 AWH917531 BGD917531 BPZ917531 BZV917531 CJR917531 CTN917531 DDJ917531 DNF917531 DXB917531 EGX917531 EQT917531 FAP917531 FKL917531 FUH917531 GED917531 GNZ917531 GXV917531 HHR917531 HRN917531 IBJ917531 ILF917531 IVB917531 JEX917531 JOT917531 JYP917531 KIL917531 KSH917531 LCD917531 LLZ917531 LVV917531 MFR917531 MPN917531 MZJ917531 NJF917531 NTB917531 OCX917531 OMT917531 OWP917531 PGL917531 PQH917531 QAD917531 QJZ917531 QTV917531 RDR917531 RNN917531 RXJ917531 SHF917531 SRB917531 TAX917531 TKT917531 TUP917531 UEL917531 UOH917531 UYD917531 VHZ917531 VRV917531 WBR917531 WLN917531 WVJ917531 B983067 IX983067 ST983067 ACP983067 AML983067 AWH983067 BGD983067 BPZ983067 BZV983067 CJR983067 CTN983067 DDJ983067 DNF983067 DXB983067 EGX983067 EQT983067 FAP983067 FKL983067 FUH983067 GED983067 GNZ983067 GXV983067 HHR983067 HRN983067 IBJ983067 ILF983067 IVB983067 JEX983067 JOT983067 JYP983067 KIL983067 KSH983067 LCD983067 LLZ983067 LVV983067 MFR983067 MPN983067 MZJ983067 NJF983067 NTB983067 OCX983067 OMT983067 OWP983067 PGL983067 PQH983067 QAD983067 QJZ983067 QTV983067 RDR983067 RNN983067 RXJ983067 SHF983067 SRB983067 TAX983067 TKT983067 TUP983067 UEL983067 UOH983067 UYD983067 VHZ983067 VRV983067 WBR983067 WLN983067" xr:uid="{76878CA8-694A-4AE8-9E62-092125B0E105}">
      <formula1>$AB$22:$AB$25</formula1>
    </dataValidation>
    <dataValidation type="list" showInputMessage="1" showErrorMessage="1" sqref="B13" xr:uid="{F136ECF5-7B3F-416D-80BB-F99933F1569A}">
      <formula1>$B$14:$B$15</formula1>
    </dataValidation>
    <dataValidation type="list" showInputMessage="1" showErrorMessage="1" sqref="B22 B16" xr:uid="{B4F68D03-A228-4AF2-9DA4-4C636D941C7F}">
      <formula1>$B$23:$B$24</formula1>
    </dataValidation>
  </dataValidations>
  <pageMargins left="0.75" right="0.75" top="1" bottom="1" header="0.5" footer="0.5"/>
  <pageSetup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117755-1B5D-4B7D-A60B-9419F1918C62}">
  <dimension ref="A1:J55"/>
  <sheetViews>
    <sheetView topLeftCell="A5" workbookViewId="0">
      <selection activeCell="A45" sqref="A45"/>
    </sheetView>
  </sheetViews>
  <sheetFormatPr defaultRowHeight="12.75" x14ac:dyDescent="0.2"/>
  <cols>
    <col min="1" max="1" width="60.28515625" style="4" bestFit="1" customWidth="1"/>
    <col min="2" max="2" width="12.140625" style="4" customWidth="1"/>
    <col min="3" max="3" width="1.28515625" style="4" customWidth="1"/>
    <col min="4" max="4" width="37.140625" style="4" customWidth="1"/>
    <col min="5" max="256" width="8.7109375" style="4"/>
    <col min="257" max="257" width="53.7109375" style="4" customWidth="1"/>
    <col min="258" max="258" width="10.28515625" style="4" bestFit="1" customWidth="1"/>
    <col min="259" max="259" width="1.28515625" style="4" customWidth="1"/>
    <col min="260" max="260" width="37.140625" style="4" customWidth="1"/>
    <col min="261" max="512" width="8.7109375" style="4"/>
    <col min="513" max="513" width="53.7109375" style="4" customWidth="1"/>
    <col min="514" max="514" width="10.28515625" style="4" bestFit="1" customWidth="1"/>
    <col min="515" max="515" width="1.28515625" style="4" customWidth="1"/>
    <col min="516" max="516" width="37.140625" style="4" customWidth="1"/>
    <col min="517" max="768" width="8.7109375" style="4"/>
    <col min="769" max="769" width="53.7109375" style="4" customWidth="1"/>
    <col min="770" max="770" width="10.28515625" style="4" bestFit="1" customWidth="1"/>
    <col min="771" max="771" width="1.28515625" style="4" customWidth="1"/>
    <col min="772" max="772" width="37.140625" style="4" customWidth="1"/>
    <col min="773" max="1024" width="8.7109375" style="4"/>
    <col min="1025" max="1025" width="53.7109375" style="4" customWidth="1"/>
    <col min="1026" max="1026" width="10.28515625" style="4" bestFit="1" customWidth="1"/>
    <col min="1027" max="1027" width="1.28515625" style="4" customWidth="1"/>
    <col min="1028" max="1028" width="37.140625" style="4" customWidth="1"/>
    <col min="1029" max="1280" width="8.7109375" style="4"/>
    <col min="1281" max="1281" width="53.7109375" style="4" customWidth="1"/>
    <col min="1282" max="1282" width="10.28515625" style="4" bestFit="1" customWidth="1"/>
    <col min="1283" max="1283" width="1.28515625" style="4" customWidth="1"/>
    <col min="1284" max="1284" width="37.140625" style="4" customWidth="1"/>
    <col min="1285" max="1536" width="8.7109375" style="4"/>
    <col min="1537" max="1537" width="53.7109375" style="4" customWidth="1"/>
    <col min="1538" max="1538" width="10.28515625" style="4" bestFit="1" customWidth="1"/>
    <col min="1539" max="1539" width="1.28515625" style="4" customWidth="1"/>
    <col min="1540" max="1540" width="37.140625" style="4" customWidth="1"/>
    <col min="1541" max="1792" width="8.7109375" style="4"/>
    <col min="1793" max="1793" width="53.7109375" style="4" customWidth="1"/>
    <col min="1794" max="1794" width="10.28515625" style="4" bestFit="1" customWidth="1"/>
    <col min="1795" max="1795" width="1.28515625" style="4" customWidth="1"/>
    <col min="1796" max="1796" width="37.140625" style="4" customWidth="1"/>
    <col min="1797" max="2048" width="8.7109375" style="4"/>
    <col min="2049" max="2049" width="53.7109375" style="4" customWidth="1"/>
    <col min="2050" max="2050" width="10.28515625" style="4" bestFit="1" customWidth="1"/>
    <col min="2051" max="2051" width="1.28515625" style="4" customWidth="1"/>
    <col min="2052" max="2052" width="37.140625" style="4" customWidth="1"/>
    <col min="2053" max="2304" width="8.7109375" style="4"/>
    <col min="2305" max="2305" width="53.7109375" style="4" customWidth="1"/>
    <col min="2306" max="2306" width="10.28515625" style="4" bestFit="1" customWidth="1"/>
    <col min="2307" max="2307" width="1.28515625" style="4" customWidth="1"/>
    <col min="2308" max="2308" width="37.140625" style="4" customWidth="1"/>
    <col min="2309" max="2560" width="8.7109375" style="4"/>
    <col min="2561" max="2561" width="53.7109375" style="4" customWidth="1"/>
    <col min="2562" max="2562" width="10.28515625" style="4" bestFit="1" customWidth="1"/>
    <col min="2563" max="2563" width="1.28515625" style="4" customWidth="1"/>
    <col min="2564" max="2564" width="37.140625" style="4" customWidth="1"/>
    <col min="2565" max="2816" width="8.7109375" style="4"/>
    <col min="2817" max="2817" width="53.7109375" style="4" customWidth="1"/>
    <col min="2818" max="2818" width="10.28515625" style="4" bestFit="1" customWidth="1"/>
    <col min="2819" max="2819" width="1.28515625" style="4" customWidth="1"/>
    <col min="2820" max="2820" width="37.140625" style="4" customWidth="1"/>
    <col min="2821" max="3072" width="8.7109375" style="4"/>
    <col min="3073" max="3073" width="53.7109375" style="4" customWidth="1"/>
    <col min="3074" max="3074" width="10.28515625" style="4" bestFit="1" customWidth="1"/>
    <col min="3075" max="3075" width="1.28515625" style="4" customWidth="1"/>
    <col min="3076" max="3076" width="37.140625" style="4" customWidth="1"/>
    <col min="3077" max="3328" width="8.7109375" style="4"/>
    <col min="3329" max="3329" width="53.7109375" style="4" customWidth="1"/>
    <col min="3330" max="3330" width="10.28515625" style="4" bestFit="1" customWidth="1"/>
    <col min="3331" max="3331" width="1.28515625" style="4" customWidth="1"/>
    <col min="3332" max="3332" width="37.140625" style="4" customWidth="1"/>
    <col min="3333" max="3584" width="8.7109375" style="4"/>
    <col min="3585" max="3585" width="53.7109375" style="4" customWidth="1"/>
    <col min="3586" max="3586" width="10.28515625" style="4" bestFit="1" customWidth="1"/>
    <col min="3587" max="3587" width="1.28515625" style="4" customWidth="1"/>
    <col min="3588" max="3588" width="37.140625" style="4" customWidth="1"/>
    <col min="3589" max="3840" width="8.7109375" style="4"/>
    <col min="3841" max="3841" width="53.7109375" style="4" customWidth="1"/>
    <col min="3842" max="3842" width="10.28515625" style="4" bestFit="1" customWidth="1"/>
    <col min="3843" max="3843" width="1.28515625" style="4" customWidth="1"/>
    <col min="3844" max="3844" width="37.140625" style="4" customWidth="1"/>
    <col min="3845" max="4096" width="8.7109375" style="4"/>
    <col min="4097" max="4097" width="53.7109375" style="4" customWidth="1"/>
    <col min="4098" max="4098" width="10.28515625" style="4" bestFit="1" customWidth="1"/>
    <col min="4099" max="4099" width="1.28515625" style="4" customWidth="1"/>
    <col min="4100" max="4100" width="37.140625" style="4" customWidth="1"/>
    <col min="4101" max="4352" width="8.7109375" style="4"/>
    <col min="4353" max="4353" width="53.7109375" style="4" customWidth="1"/>
    <col min="4354" max="4354" width="10.28515625" style="4" bestFit="1" customWidth="1"/>
    <col min="4355" max="4355" width="1.28515625" style="4" customWidth="1"/>
    <col min="4356" max="4356" width="37.140625" style="4" customWidth="1"/>
    <col min="4357" max="4608" width="8.7109375" style="4"/>
    <col min="4609" max="4609" width="53.7109375" style="4" customWidth="1"/>
    <col min="4610" max="4610" width="10.28515625" style="4" bestFit="1" customWidth="1"/>
    <col min="4611" max="4611" width="1.28515625" style="4" customWidth="1"/>
    <col min="4612" max="4612" width="37.140625" style="4" customWidth="1"/>
    <col min="4613" max="4864" width="8.7109375" style="4"/>
    <col min="4865" max="4865" width="53.7109375" style="4" customWidth="1"/>
    <col min="4866" max="4866" width="10.28515625" style="4" bestFit="1" customWidth="1"/>
    <col min="4867" max="4867" width="1.28515625" style="4" customWidth="1"/>
    <col min="4868" max="4868" width="37.140625" style="4" customWidth="1"/>
    <col min="4869" max="5120" width="8.7109375" style="4"/>
    <col min="5121" max="5121" width="53.7109375" style="4" customWidth="1"/>
    <col min="5122" max="5122" width="10.28515625" style="4" bestFit="1" customWidth="1"/>
    <col min="5123" max="5123" width="1.28515625" style="4" customWidth="1"/>
    <col min="5124" max="5124" width="37.140625" style="4" customWidth="1"/>
    <col min="5125" max="5376" width="8.7109375" style="4"/>
    <col min="5377" max="5377" width="53.7109375" style="4" customWidth="1"/>
    <col min="5378" max="5378" width="10.28515625" style="4" bestFit="1" customWidth="1"/>
    <col min="5379" max="5379" width="1.28515625" style="4" customWidth="1"/>
    <col min="5380" max="5380" width="37.140625" style="4" customWidth="1"/>
    <col min="5381" max="5632" width="8.7109375" style="4"/>
    <col min="5633" max="5633" width="53.7109375" style="4" customWidth="1"/>
    <col min="5634" max="5634" width="10.28515625" style="4" bestFit="1" customWidth="1"/>
    <col min="5635" max="5635" width="1.28515625" style="4" customWidth="1"/>
    <col min="5636" max="5636" width="37.140625" style="4" customWidth="1"/>
    <col min="5637" max="5888" width="8.7109375" style="4"/>
    <col min="5889" max="5889" width="53.7109375" style="4" customWidth="1"/>
    <col min="5890" max="5890" width="10.28515625" style="4" bestFit="1" customWidth="1"/>
    <col min="5891" max="5891" width="1.28515625" style="4" customWidth="1"/>
    <col min="5892" max="5892" width="37.140625" style="4" customWidth="1"/>
    <col min="5893" max="6144" width="8.7109375" style="4"/>
    <col min="6145" max="6145" width="53.7109375" style="4" customWidth="1"/>
    <col min="6146" max="6146" width="10.28515625" style="4" bestFit="1" customWidth="1"/>
    <col min="6147" max="6147" width="1.28515625" style="4" customWidth="1"/>
    <col min="6148" max="6148" width="37.140625" style="4" customWidth="1"/>
    <col min="6149" max="6400" width="8.7109375" style="4"/>
    <col min="6401" max="6401" width="53.7109375" style="4" customWidth="1"/>
    <col min="6402" max="6402" width="10.28515625" style="4" bestFit="1" customWidth="1"/>
    <col min="6403" max="6403" width="1.28515625" style="4" customWidth="1"/>
    <col min="6404" max="6404" width="37.140625" style="4" customWidth="1"/>
    <col min="6405" max="6656" width="8.7109375" style="4"/>
    <col min="6657" max="6657" width="53.7109375" style="4" customWidth="1"/>
    <col min="6658" max="6658" width="10.28515625" style="4" bestFit="1" customWidth="1"/>
    <col min="6659" max="6659" width="1.28515625" style="4" customWidth="1"/>
    <col min="6660" max="6660" width="37.140625" style="4" customWidth="1"/>
    <col min="6661" max="6912" width="8.7109375" style="4"/>
    <col min="6913" max="6913" width="53.7109375" style="4" customWidth="1"/>
    <col min="6914" max="6914" width="10.28515625" style="4" bestFit="1" customWidth="1"/>
    <col min="6915" max="6915" width="1.28515625" style="4" customWidth="1"/>
    <col min="6916" max="6916" width="37.140625" style="4" customWidth="1"/>
    <col min="6917" max="7168" width="8.7109375" style="4"/>
    <col min="7169" max="7169" width="53.7109375" style="4" customWidth="1"/>
    <col min="7170" max="7170" width="10.28515625" style="4" bestFit="1" customWidth="1"/>
    <col min="7171" max="7171" width="1.28515625" style="4" customWidth="1"/>
    <col min="7172" max="7172" width="37.140625" style="4" customWidth="1"/>
    <col min="7173" max="7424" width="8.7109375" style="4"/>
    <col min="7425" max="7425" width="53.7109375" style="4" customWidth="1"/>
    <col min="7426" max="7426" width="10.28515625" style="4" bestFit="1" customWidth="1"/>
    <col min="7427" max="7427" width="1.28515625" style="4" customWidth="1"/>
    <col min="7428" max="7428" width="37.140625" style="4" customWidth="1"/>
    <col min="7429" max="7680" width="8.7109375" style="4"/>
    <col min="7681" max="7681" width="53.7109375" style="4" customWidth="1"/>
    <col min="7682" max="7682" width="10.28515625" style="4" bestFit="1" customWidth="1"/>
    <col min="7683" max="7683" width="1.28515625" style="4" customWidth="1"/>
    <col min="7684" max="7684" width="37.140625" style="4" customWidth="1"/>
    <col min="7685" max="7936" width="8.7109375" style="4"/>
    <col min="7937" max="7937" width="53.7109375" style="4" customWidth="1"/>
    <col min="7938" max="7938" width="10.28515625" style="4" bestFit="1" customWidth="1"/>
    <col min="7939" max="7939" width="1.28515625" style="4" customWidth="1"/>
    <col min="7940" max="7940" width="37.140625" style="4" customWidth="1"/>
    <col min="7941" max="8192" width="8.7109375" style="4"/>
    <col min="8193" max="8193" width="53.7109375" style="4" customWidth="1"/>
    <col min="8194" max="8194" width="10.28515625" style="4" bestFit="1" customWidth="1"/>
    <col min="8195" max="8195" width="1.28515625" style="4" customWidth="1"/>
    <col min="8196" max="8196" width="37.140625" style="4" customWidth="1"/>
    <col min="8197" max="8448" width="8.7109375" style="4"/>
    <col min="8449" max="8449" width="53.7109375" style="4" customWidth="1"/>
    <col min="8450" max="8450" width="10.28515625" style="4" bestFit="1" customWidth="1"/>
    <col min="8451" max="8451" width="1.28515625" style="4" customWidth="1"/>
    <col min="8452" max="8452" width="37.140625" style="4" customWidth="1"/>
    <col min="8453" max="8704" width="8.7109375" style="4"/>
    <col min="8705" max="8705" width="53.7109375" style="4" customWidth="1"/>
    <col min="8706" max="8706" width="10.28515625" style="4" bestFit="1" customWidth="1"/>
    <col min="8707" max="8707" width="1.28515625" style="4" customWidth="1"/>
    <col min="8708" max="8708" width="37.140625" style="4" customWidth="1"/>
    <col min="8709" max="8960" width="8.7109375" style="4"/>
    <col min="8961" max="8961" width="53.7109375" style="4" customWidth="1"/>
    <col min="8962" max="8962" width="10.28515625" style="4" bestFit="1" customWidth="1"/>
    <col min="8963" max="8963" width="1.28515625" style="4" customWidth="1"/>
    <col min="8964" max="8964" width="37.140625" style="4" customWidth="1"/>
    <col min="8965" max="9216" width="8.7109375" style="4"/>
    <col min="9217" max="9217" width="53.7109375" style="4" customWidth="1"/>
    <col min="9218" max="9218" width="10.28515625" style="4" bestFit="1" customWidth="1"/>
    <col min="9219" max="9219" width="1.28515625" style="4" customWidth="1"/>
    <col min="9220" max="9220" width="37.140625" style="4" customWidth="1"/>
    <col min="9221" max="9472" width="8.7109375" style="4"/>
    <col min="9473" max="9473" width="53.7109375" style="4" customWidth="1"/>
    <col min="9474" max="9474" width="10.28515625" style="4" bestFit="1" customWidth="1"/>
    <col min="9475" max="9475" width="1.28515625" style="4" customWidth="1"/>
    <col min="9476" max="9476" width="37.140625" style="4" customWidth="1"/>
    <col min="9477" max="9728" width="8.7109375" style="4"/>
    <col min="9729" max="9729" width="53.7109375" style="4" customWidth="1"/>
    <col min="9730" max="9730" width="10.28515625" style="4" bestFit="1" customWidth="1"/>
    <col min="9731" max="9731" width="1.28515625" style="4" customWidth="1"/>
    <col min="9732" max="9732" width="37.140625" style="4" customWidth="1"/>
    <col min="9733" max="9984" width="8.7109375" style="4"/>
    <col min="9985" max="9985" width="53.7109375" style="4" customWidth="1"/>
    <col min="9986" max="9986" width="10.28515625" style="4" bestFit="1" customWidth="1"/>
    <col min="9987" max="9987" width="1.28515625" style="4" customWidth="1"/>
    <col min="9988" max="9988" width="37.140625" style="4" customWidth="1"/>
    <col min="9989" max="10240" width="8.7109375" style="4"/>
    <col min="10241" max="10241" width="53.7109375" style="4" customWidth="1"/>
    <col min="10242" max="10242" width="10.28515625" style="4" bestFit="1" customWidth="1"/>
    <col min="10243" max="10243" width="1.28515625" style="4" customWidth="1"/>
    <col min="10244" max="10244" width="37.140625" style="4" customWidth="1"/>
    <col min="10245" max="10496" width="8.7109375" style="4"/>
    <col min="10497" max="10497" width="53.7109375" style="4" customWidth="1"/>
    <col min="10498" max="10498" width="10.28515625" style="4" bestFit="1" customWidth="1"/>
    <col min="10499" max="10499" width="1.28515625" style="4" customWidth="1"/>
    <col min="10500" max="10500" width="37.140625" style="4" customWidth="1"/>
    <col min="10501" max="10752" width="8.7109375" style="4"/>
    <col min="10753" max="10753" width="53.7109375" style="4" customWidth="1"/>
    <col min="10754" max="10754" width="10.28515625" style="4" bestFit="1" customWidth="1"/>
    <col min="10755" max="10755" width="1.28515625" style="4" customWidth="1"/>
    <col min="10756" max="10756" width="37.140625" style="4" customWidth="1"/>
    <col min="10757" max="11008" width="8.7109375" style="4"/>
    <col min="11009" max="11009" width="53.7109375" style="4" customWidth="1"/>
    <col min="11010" max="11010" width="10.28515625" style="4" bestFit="1" customWidth="1"/>
    <col min="11011" max="11011" width="1.28515625" style="4" customWidth="1"/>
    <col min="11012" max="11012" width="37.140625" style="4" customWidth="1"/>
    <col min="11013" max="11264" width="8.7109375" style="4"/>
    <col min="11265" max="11265" width="53.7109375" style="4" customWidth="1"/>
    <col min="11266" max="11266" width="10.28515625" style="4" bestFit="1" customWidth="1"/>
    <col min="11267" max="11267" width="1.28515625" style="4" customWidth="1"/>
    <col min="11268" max="11268" width="37.140625" style="4" customWidth="1"/>
    <col min="11269" max="11520" width="8.7109375" style="4"/>
    <col min="11521" max="11521" width="53.7109375" style="4" customWidth="1"/>
    <col min="11522" max="11522" width="10.28515625" style="4" bestFit="1" customWidth="1"/>
    <col min="11523" max="11523" width="1.28515625" style="4" customWidth="1"/>
    <col min="11524" max="11524" width="37.140625" style="4" customWidth="1"/>
    <col min="11525" max="11776" width="8.7109375" style="4"/>
    <col min="11777" max="11777" width="53.7109375" style="4" customWidth="1"/>
    <col min="11778" max="11778" width="10.28515625" style="4" bestFit="1" customWidth="1"/>
    <col min="11779" max="11779" width="1.28515625" style="4" customWidth="1"/>
    <col min="11780" max="11780" width="37.140625" style="4" customWidth="1"/>
    <col min="11781" max="12032" width="8.7109375" style="4"/>
    <col min="12033" max="12033" width="53.7109375" style="4" customWidth="1"/>
    <col min="12034" max="12034" width="10.28515625" style="4" bestFit="1" customWidth="1"/>
    <col min="12035" max="12035" width="1.28515625" style="4" customWidth="1"/>
    <col min="12036" max="12036" width="37.140625" style="4" customWidth="1"/>
    <col min="12037" max="12288" width="8.7109375" style="4"/>
    <col min="12289" max="12289" width="53.7109375" style="4" customWidth="1"/>
    <col min="12290" max="12290" width="10.28515625" style="4" bestFit="1" customWidth="1"/>
    <col min="12291" max="12291" width="1.28515625" style="4" customWidth="1"/>
    <col min="12292" max="12292" width="37.140625" style="4" customWidth="1"/>
    <col min="12293" max="12544" width="8.7109375" style="4"/>
    <col min="12545" max="12545" width="53.7109375" style="4" customWidth="1"/>
    <col min="12546" max="12546" width="10.28515625" style="4" bestFit="1" customWidth="1"/>
    <col min="12547" max="12547" width="1.28515625" style="4" customWidth="1"/>
    <col min="12548" max="12548" width="37.140625" style="4" customWidth="1"/>
    <col min="12549" max="12800" width="8.7109375" style="4"/>
    <col min="12801" max="12801" width="53.7109375" style="4" customWidth="1"/>
    <col min="12802" max="12802" width="10.28515625" style="4" bestFit="1" customWidth="1"/>
    <col min="12803" max="12803" width="1.28515625" style="4" customWidth="1"/>
    <col min="12804" max="12804" width="37.140625" style="4" customWidth="1"/>
    <col min="12805" max="13056" width="8.7109375" style="4"/>
    <col min="13057" max="13057" width="53.7109375" style="4" customWidth="1"/>
    <col min="13058" max="13058" width="10.28515625" style="4" bestFit="1" customWidth="1"/>
    <col min="13059" max="13059" width="1.28515625" style="4" customWidth="1"/>
    <col min="13060" max="13060" width="37.140625" style="4" customWidth="1"/>
    <col min="13061" max="13312" width="8.7109375" style="4"/>
    <col min="13313" max="13313" width="53.7109375" style="4" customWidth="1"/>
    <col min="13314" max="13314" width="10.28515625" style="4" bestFit="1" customWidth="1"/>
    <col min="13315" max="13315" width="1.28515625" style="4" customWidth="1"/>
    <col min="13316" max="13316" width="37.140625" style="4" customWidth="1"/>
    <col min="13317" max="13568" width="8.7109375" style="4"/>
    <col min="13569" max="13569" width="53.7109375" style="4" customWidth="1"/>
    <col min="13570" max="13570" width="10.28515625" style="4" bestFit="1" customWidth="1"/>
    <col min="13571" max="13571" width="1.28515625" style="4" customWidth="1"/>
    <col min="13572" max="13572" width="37.140625" style="4" customWidth="1"/>
    <col min="13573" max="13824" width="8.7109375" style="4"/>
    <col min="13825" max="13825" width="53.7109375" style="4" customWidth="1"/>
    <col min="13826" max="13826" width="10.28515625" style="4" bestFit="1" customWidth="1"/>
    <col min="13827" max="13827" width="1.28515625" style="4" customWidth="1"/>
    <col min="13828" max="13828" width="37.140625" style="4" customWidth="1"/>
    <col min="13829" max="14080" width="8.7109375" style="4"/>
    <col min="14081" max="14081" width="53.7109375" style="4" customWidth="1"/>
    <col min="14082" max="14082" width="10.28515625" style="4" bestFit="1" customWidth="1"/>
    <col min="14083" max="14083" width="1.28515625" style="4" customWidth="1"/>
    <col min="14084" max="14084" width="37.140625" style="4" customWidth="1"/>
    <col min="14085" max="14336" width="8.7109375" style="4"/>
    <col min="14337" max="14337" width="53.7109375" style="4" customWidth="1"/>
    <col min="14338" max="14338" width="10.28515625" style="4" bestFit="1" customWidth="1"/>
    <col min="14339" max="14339" width="1.28515625" style="4" customWidth="1"/>
    <col min="14340" max="14340" width="37.140625" style="4" customWidth="1"/>
    <col min="14341" max="14592" width="8.7109375" style="4"/>
    <col min="14593" max="14593" width="53.7109375" style="4" customWidth="1"/>
    <col min="14594" max="14594" width="10.28515625" style="4" bestFit="1" customWidth="1"/>
    <col min="14595" max="14595" width="1.28515625" style="4" customWidth="1"/>
    <col min="14596" max="14596" width="37.140625" style="4" customWidth="1"/>
    <col min="14597" max="14848" width="8.7109375" style="4"/>
    <col min="14849" max="14849" width="53.7109375" style="4" customWidth="1"/>
    <col min="14850" max="14850" width="10.28515625" style="4" bestFit="1" customWidth="1"/>
    <col min="14851" max="14851" width="1.28515625" style="4" customWidth="1"/>
    <col min="14852" max="14852" width="37.140625" style="4" customWidth="1"/>
    <col min="14853" max="15104" width="8.7109375" style="4"/>
    <col min="15105" max="15105" width="53.7109375" style="4" customWidth="1"/>
    <col min="15106" max="15106" width="10.28515625" style="4" bestFit="1" customWidth="1"/>
    <col min="15107" max="15107" width="1.28515625" style="4" customWidth="1"/>
    <col min="15108" max="15108" width="37.140625" style="4" customWidth="1"/>
    <col min="15109" max="15360" width="8.7109375" style="4"/>
    <col min="15361" max="15361" width="53.7109375" style="4" customWidth="1"/>
    <col min="15362" max="15362" width="10.28515625" style="4" bestFit="1" customWidth="1"/>
    <col min="15363" max="15363" width="1.28515625" style="4" customWidth="1"/>
    <col min="15364" max="15364" width="37.140625" style="4" customWidth="1"/>
    <col min="15365" max="15616" width="8.7109375" style="4"/>
    <col min="15617" max="15617" width="53.7109375" style="4" customWidth="1"/>
    <col min="15618" max="15618" width="10.28515625" style="4" bestFit="1" customWidth="1"/>
    <col min="15619" max="15619" width="1.28515625" style="4" customWidth="1"/>
    <col min="15620" max="15620" width="37.140625" style="4" customWidth="1"/>
    <col min="15621" max="15872" width="8.7109375" style="4"/>
    <col min="15873" max="15873" width="53.7109375" style="4" customWidth="1"/>
    <col min="15874" max="15874" width="10.28515625" style="4" bestFit="1" customWidth="1"/>
    <col min="15875" max="15875" width="1.28515625" style="4" customWidth="1"/>
    <col min="15876" max="15876" width="37.140625" style="4" customWidth="1"/>
    <col min="15877" max="16128" width="8.7109375" style="4"/>
    <col min="16129" max="16129" width="53.7109375" style="4" customWidth="1"/>
    <col min="16130" max="16130" width="10.28515625" style="4" bestFit="1" customWidth="1"/>
    <col min="16131" max="16131" width="1.28515625" style="4" customWidth="1"/>
    <col min="16132" max="16132" width="37.140625" style="4" customWidth="1"/>
    <col min="16133" max="16384" width="8.7109375" style="4"/>
  </cols>
  <sheetData>
    <row r="1" spans="1:10" x14ac:dyDescent="0.2">
      <c r="A1" s="47"/>
    </row>
    <row r="2" spans="1:10" ht="20.25" customHeight="1" x14ac:dyDescent="0.2">
      <c r="A2" s="77" t="s">
        <v>270</v>
      </c>
      <c r="B2" s="77"/>
      <c r="C2" s="77"/>
      <c r="D2" s="77"/>
      <c r="E2" s="77"/>
      <c r="F2" s="77"/>
      <c r="G2" s="77"/>
      <c r="H2" s="77"/>
      <c r="I2" s="77"/>
      <c r="J2" s="77"/>
    </row>
    <row r="3" spans="1:10" ht="28.5" customHeight="1" x14ac:dyDescent="0.2">
      <c r="A3" s="77"/>
      <c r="B3" s="77"/>
      <c r="C3" s="77"/>
      <c r="D3" s="77"/>
      <c r="E3" s="77"/>
      <c r="F3" s="77"/>
      <c r="G3" s="77"/>
      <c r="H3" s="77"/>
      <c r="I3" s="77"/>
      <c r="J3" s="77"/>
    </row>
    <row r="4" spans="1:10" ht="12.6" customHeight="1" x14ac:dyDescent="0.2">
      <c r="A4" s="77" t="s">
        <v>268</v>
      </c>
      <c r="B4" s="77"/>
      <c r="C4" s="77"/>
      <c r="D4" s="77"/>
      <c r="E4" s="77"/>
      <c r="F4" s="77"/>
      <c r="G4" s="77"/>
      <c r="H4" s="77"/>
      <c r="I4" s="77"/>
      <c r="J4" s="77"/>
    </row>
    <row r="5" spans="1:10" x14ac:dyDescent="0.2">
      <c r="A5" s="77"/>
      <c r="B5" s="77"/>
      <c r="C5" s="77"/>
      <c r="D5" s="77"/>
      <c r="E5" s="77"/>
      <c r="F5" s="77"/>
      <c r="G5" s="77"/>
      <c r="H5" s="77"/>
      <c r="I5" s="77"/>
      <c r="J5" s="77"/>
    </row>
    <row r="8" spans="1:10" ht="15" x14ac:dyDescent="0.2">
      <c r="A8" s="48" t="s">
        <v>217</v>
      </c>
    </row>
    <row r="11" spans="1:10" x14ac:dyDescent="0.2">
      <c r="A11" s="49" t="s">
        <v>218</v>
      </c>
    </row>
    <row r="12" spans="1:10" x14ac:dyDescent="0.2">
      <c r="D12" s="69" t="s">
        <v>219</v>
      </c>
    </row>
    <row r="13" spans="1:10" x14ac:dyDescent="0.2">
      <c r="A13" s="4" t="s">
        <v>269</v>
      </c>
      <c r="B13" s="66"/>
      <c r="D13" s="68" t="s">
        <v>251</v>
      </c>
    </row>
    <row r="14" spans="1:10" hidden="1" x14ac:dyDescent="0.2">
      <c r="B14" s="66" t="s">
        <v>247</v>
      </c>
      <c r="D14" s="68" t="s">
        <v>249</v>
      </c>
    </row>
    <row r="15" spans="1:10" hidden="1" x14ac:dyDescent="0.2">
      <c r="B15" s="66" t="s">
        <v>248</v>
      </c>
      <c r="D15" s="68" t="s">
        <v>250</v>
      </c>
    </row>
    <row r="16" spans="1:10" x14ac:dyDescent="0.2">
      <c r="A16" s="4" t="s">
        <v>271</v>
      </c>
      <c r="B16" s="66"/>
      <c r="D16" s="68" t="s">
        <v>254</v>
      </c>
    </row>
    <row r="17" spans="1:4" x14ac:dyDescent="0.2">
      <c r="A17" s="4" t="s">
        <v>239</v>
      </c>
      <c r="B17" s="66"/>
      <c r="D17" s="68" t="s">
        <v>285</v>
      </c>
    </row>
    <row r="18" spans="1:4" x14ac:dyDescent="0.2">
      <c r="A18" s="4" t="s">
        <v>240</v>
      </c>
      <c r="B18" s="66"/>
      <c r="D18" s="68" t="s">
        <v>284</v>
      </c>
    </row>
    <row r="19" spans="1:4" x14ac:dyDescent="0.2">
      <c r="A19" s="4" t="s">
        <v>241</v>
      </c>
      <c r="B19" s="67"/>
      <c r="D19" s="68" t="s">
        <v>286</v>
      </c>
    </row>
    <row r="20" spans="1:4" x14ac:dyDescent="0.2">
      <c r="A20" s="4" t="s">
        <v>263</v>
      </c>
      <c r="B20" s="75"/>
      <c r="D20" s="68" t="s">
        <v>264</v>
      </c>
    </row>
    <row r="21" spans="1:4" x14ac:dyDescent="0.2">
      <c r="A21" s="4" t="s">
        <v>273</v>
      </c>
      <c r="B21" s="66"/>
      <c r="D21" s="68" t="s">
        <v>287</v>
      </c>
    </row>
    <row r="22" spans="1:4" x14ac:dyDescent="0.2">
      <c r="A22" s="4" t="s">
        <v>243</v>
      </c>
      <c r="B22" s="66"/>
      <c r="D22" s="68" t="s">
        <v>289</v>
      </c>
    </row>
    <row r="23" spans="1:4" hidden="1" x14ac:dyDescent="0.2">
      <c r="B23" s="66" t="s">
        <v>220</v>
      </c>
      <c r="D23" s="4" t="s">
        <v>252</v>
      </c>
    </row>
    <row r="24" spans="1:4" hidden="1" x14ac:dyDescent="0.2">
      <c r="B24" s="66" t="s">
        <v>221</v>
      </c>
      <c r="D24" s="4" t="s">
        <v>253</v>
      </c>
    </row>
    <row r="26" spans="1:4" s="51" customFormat="1" ht="13.5" thickBot="1" x14ac:dyDescent="0.25">
      <c r="A26" s="50" t="s">
        <v>222</v>
      </c>
    </row>
    <row r="27" spans="1:4" ht="15.75" thickTop="1" x14ac:dyDescent="0.25">
      <c r="A27" s="49" t="s">
        <v>223</v>
      </c>
      <c r="D27" s="52"/>
    </row>
    <row r="28" spans="1:4" ht="15" x14ac:dyDescent="0.25">
      <c r="A28" s="49"/>
      <c r="D28" s="52"/>
    </row>
    <row r="29" spans="1:4" hidden="1" x14ac:dyDescent="0.2">
      <c r="A29" s="53" t="s">
        <v>244</v>
      </c>
      <c r="B29" s="54"/>
    </row>
    <row r="30" spans="1:4" ht="15" hidden="1" x14ac:dyDescent="0.25">
      <c r="A30" s="53" t="s">
        <v>224</v>
      </c>
      <c r="B30" s="55" t="e">
        <f>VLOOKUP($B$19,'Crosswalk With Rates'!A15:I109,3,FALSE)</f>
        <v>#N/A</v>
      </c>
      <c r="C30" s="56"/>
    </row>
    <row r="31" spans="1:4" ht="15" hidden="1" x14ac:dyDescent="0.25">
      <c r="A31" s="53" t="s">
        <v>225</v>
      </c>
      <c r="B31" s="55" t="e">
        <f>VLOOKUP($B$19,'Crosswalk With Rates'!A15:I109,4,FALSE)</f>
        <v>#N/A</v>
      </c>
      <c r="C31" s="56"/>
    </row>
    <row r="32" spans="1:4" ht="15" hidden="1" x14ac:dyDescent="0.25">
      <c r="A32" s="53" t="s">
        <v>226</v>
      </c>
      <c r="B32" s="55" t="e">
        <f>IF(B22="Yes",0,VLOOKUP($B$19,'Crosswalk With Rates'!A15:I109,6,FALSE))</f>
        <v>#N/A</v>
      </c>
      <c r="C32" s="56"/>
    </row>
    <row r="33" spans="1:4" hidden="1" x14ac:dyDescent="0.2">
      <c r="A33" s="53" t="s">
        <v>227</v>
      </c>
      <c r="B33" s="55" t="e">
        <f>VLOOKUP($B$19,'Crosswalk With Rates'!A15:I109,5,FALSE)</f>
        <v>#N/A</v>
      </c>
    </row>
    <row r="34" spans="1:4" hidden="1" x14ac:dyDescent="0.2">
      <c r="A34" s="53" t="s">
        <v>6</v>
      </c>
      <c r="B34" s="55" t="e">
        <f>VLOOKUP($B$19,'Crosswalk With Rates'!A15:I109,7,FALSE)</f>
        <v>#N/A</v>
      </c>
    </row>
    <row r="35" spans="1:4" hidden="1" x14ac:dyDescent="0.2">
      <c r="A35" s="53" t="s">
        <v>245</v>
      </c>
      <c r="B35" s="55" t="e">
        <f>IF(B16="Yes",0,VLOOKUP($B$19,'Crosswalk With Rates'!A15:I109,8,FALSE))</f>
        <v>#N/A</v>
      </c>
    </row>
    <row r="36" spans="1:4" hidden="1" x14ac:dyDescent="0.2">
      <c r="A36" s="53" t="s">
        <v>16</v>
      </c>
      <c r="B36" s="55" t="e">
        <f>IF(B13="DEN",0,VLOOKUP($B$19,'Crosswalk With Rates'!A15:I109,9,FALSE))</f>
        <v>#N/A</v>
      </c>
    </row>
    <row r="37" spans="1:4" ht="15" x14ac:dyDescent="0.25">
      <c r="A37" s="57"/>
      <c r="B37" s="58"/>
    </row>
    <row r="38" spans="1:4" ht="15" x14ac:dyDescent="0.25">
      <c r="A38" s="57"/>
      <c r="B38" s="58"/>
    </row>
    <row r="39" spans="1:4" x14ac:dyDescent="0.2">
      <c r="A39" s="59" t="s">
        <v>274</v>
      </c>
      <c r="B39" s="60" t="e">
        <f>B21+B43+B44+B45</f>
        <v>#DIV/0!</v>
      </c>
      <c r="D39" s="68"/>
    </row>
    <row r="40" spans="1:4" x14ac:dyDescent="0.2">
      <c r="A40" s="59"/>
      <c r="B40" s="60"/>
    </row>
    <row r="41" spans="1:4" x14ac:dyDescent="0.2">
      <c r="A41" s="61" t="s">
        <v>275</v>
      </c>
      <c r="B41" s="60"/>
    </row>
    <row r="42" spans="1:4" x14ac:dyDescent="0.2">
      <c r="A42" s="61" t="s">
        <v>276</v>
      </c>
      <c r="B42" s="60">
        <f>B21</f>
        <v>0</v>
      </c>
      <c r="D42" s="68" t="s">
        <v>277</v>
      </c>
    </row>
    <row r="43" spans="1:4" ht="15" x14ac:dyDescent="0.25">
      <c r="A43" s="61" t="s">
        <v>230</v>
      </c>
      <c r="B43" s="71" t="e">
        <f>B21*(B18/B17)</f>
        <v>#DIV/0!</v>
      </c>
      <c r="D43" s="68" t="s">
        <v>231</v>
      </c>
    </row>
    <row r="44" spans="1:4" ht="15" x14ac:dyDescent="0.25">
      <c r="A44" s="61" t="s">
        <v>232</v>
      </c>
      <c r="B44" s="72" t="e">
        <f>B21*(B30+B31+B32+B33+B34+B35+B36)</f>
        <v>#N/A</v>
      </c>
      <c r="D44" s="68" t="s">
        <v>256</v>
      </c>
    </row>
    <row r="45" spans="1:4" ht="15" x14ac:dyDescent="0.25">
      <c r="A45" s="61" t="s">
        <v>258</v>
      </c>
      <c r="B45" s="62" t="e">
        <f>(B21+B43+B44)*B20</f>
        <v>#DIV/0!</v>
      </c>
      <c r="D45" s="68" t="s">
        <v>278</v>
      </c>
    </row>
    <row r="46" spans="1:4" x14ac:dyDescent="0.2">
      <c r="A46" s="61"/>
    </row>
    <row r="48" spans="1:4" x14ac:dyDescent="0.2">
      <c r="A48" s="65" t="s">
        <v>235</v>
      </c>
    </row>
    <row r="49" spans="1:10" x14ac:dyDescent="0.2">
      <c r="A49" s="78" t="s">
        <v>261</v>
      </c>
      <c r="B49" s="78"/>
      <c r="C49" s="78"/>
      <c r="D49" s="78"/>
      <c r="E49" s="78"/>
      <c r="F49" s="78"/>
      <c r="G49" s="78"/>
      <c r="H49" s="78"/>
      <c r="I49" s="78"/>
      <c r="J49" s="78"/>
    </row>
    <row r="50" spans="1:10" x14ac:dyDescent="0.2">
      <c r="A50" s="76" t="s">
        <v>279</v>
      </c>
      <c r="B50" s="76"/>
      <c r="C50" s="76"/>
      <c r="D50" s="76"/>
      <c r="E50" s="76"/>
      <c r="F50" s="76"/>
      <c r="G50" s="76"/>
      <c r="H50" s="76"/>
      <c r="I50" s="76"/>
      <c r="J50" s="76"/>
    </row>
    <row r="51" spans="1:10" ht="25.5" customHeight="1" x14ac:dyDescent="0.2">
      <c r="A51" s="76" t="s">
        <v>280</v>
      </c>
      <c r="B51" s="76"/>
      <c r="C51" s="76"/>
      <c r="D51" s="76"/>
      <c r="E51" s="76"/>
      <c r="F51" s="76"/>
      <c r="G51" s="76"/>
      <c r="H51" s="76"/>
      <c r="I51" s="76"/>
      <c r="J51" s="76"/>
    </row>
    <row r="52" spans="1:10" x14ac:dyDescent="0.2">
      <c r="A52" s="74" t="s">
        <v>281</v>
      </c>
      <c r="B52" s="73"/>
      <c r="C52" s="73"/>
      <c r="D52" s="73"/>
      <c r="E52" s="73"/>
      <c r="F52" s="73"/>
      <c r="G52" s="73"/>
      <c r="H52" s="73"/>
      <c r="I52" s="73"/>
      <c r="J52" s="73"/>
    </row>
    <row r="53" spans="1:10" x14ac:dyDescent="0.2">
      <c r="A53" s="4" t="s">
        <v>282</v>
      </c>
    </row>
    <row r="54" spans="1:10" x14ac:dyDescent="0.2">
      <c r="A54" s="4" t="s">
        <v>288</v>
      </c>
    </row>
    <row r="55" spans="1:10" x14ac:dyDescent="0.2">
      <c r="A55" s="4" t="s">
        <v>266</v>
      </c>
    </row>
  </sheetData>
  <mergeCells count="5">
    <mergeCell ref="A2:J3"/>
    <mergeCell ref="A4:J5"/>
    <mergeCell ref="A49:J49"/>
    <mergeCell ref="A50:J50"/>
    <mergeCell ref="A51:J51"/>
  </mergeCells>
  <dataValidations count="3">
    <dataValidation type="list" showInputMessage="1" showErrorMessage="1" sqref="B22 B16" xr:uid="{43D0150C-E6E5-422E-8D41-DF098D236E1C}">
      <formula1>$B$23:$B$24</formula1>
    </dataValidation>
    <dataValidation type="list" showInputMessage="1" showErrorMessage="1" sqref="B13" xr:uid="{0C7E2CAD-4083-45E6-B030-BF9CD8ED3C00}">
      <formula1>$B$14:$B$15</formula1>
    </dataValidation>
    <dataValidation type="list" showInputMessage="1" showErrorMessage="1" sqref="WVJ983066 IX22:IX24 ST22:ST24 ACP22:ACP24 AML22:AML24 AWH22:AWH24 BGD22:BGD24 BPZ22:BPZ24 BZV22:BZV24 CJR22:CJR24 CTN22:CTN24 DDJ22:DDJ24 DNF22:DNF24 DXB22:DXB24 EGX22:EGX24 EQT22:EQT24 FAP22:FAP24 FKL22:FKL24 FUH22:FUH24 GED22:GED24 GNZ22:GNZ24 GXV22:GXV24 HHR22:HHR24 HRN22:HRN24 IBJ22:IBJ24 ILF22:ILF24 IVB22:IVB24 JEX22:JEX24 JOT22:JOT24 JYP22:JYP24 KIL22:KIL24 KSH22:KSH24 LCD22:LCD24 LLZ22:LLZ24 LVV22:LVV24 MFR22:MFR24 MPN22:MPN24 MZJ22:MZJ24 NJF22:NJF24 NTB22:NTB24 OCX22:OCX24 OMT22:OMT24 OWP22:OWP24 PGL22:PGL24 PQH22:PQH24 QAD22:QAD24 QJZ22:QJZ24 QTV22:QTV24 RDR22:RDR24 RNN22:RNN24 RXJ22:RXJ24 SHF22:SHF24 SRB22:SRB24 TAX22:TAX24 TKT22:TKT24 TUP22:TUP24 UEL22:UEL24 UOH22:UOH24 UYD22:UYD24 VHZ22:VHZ24 VRV22:VRV24 WBR22:WBR24 WLN22:WLN24 WVJ22:WVJ24 B65562 IX65562 ST65562 ACP65562 AML65562 AWH65562 BGD65562 BPZ65562 BZV65562 CJR65562 CTN65562 DDJ65562 DNF65562 DXB65562 EGX65562 EQT65562 FAP65562 FKL65562 FUH65562 GED65562 GNZ65562 GXV65562 HHR65562 HRN65562 IBJ65562 ILF65562 IVB65562 JEX65562 JOT65562 JYP65562 KIL65562 KSH65562 LCD65562 LLZ65562 LVV65562 MFR65562 MPN65562 MZJ65562 NJF65562 NTB65562 OCX65562 OMT65562 OWP65562 PGL65562 PQH65562 QAD65562 QJZ65562 QTV65562 RDR65562 RNN65562 RXJ65562 SHF65562 SRB65562 TAX65562 TKT65562 TUP65562 UEL65562 UOH65562 UYD65562 VHZ65562 VRV65562 WBR65562 WLN65562 WVJ65562 B131098 IX131098 ST131098 ACP131098 AML131098 AWH131098 BGD131098 BPZ131098 BZV131098 CJR131098 CTN131098 DDJ131098 DNF131098 DXB131098 EGX131098 EQT131098 FAP131098 FKL131098 FUH131098 GED131098 GNZ131098 GXV131098 HHR131098 HRN131098 IBJ131098 ILF131098 IVB131098 JEX131098 JOT131098 JYP131098 KIL131098 KSH131098 LCD131098 LLZ131098 LVV131098 MFR131098 MPN131098 MZJ131098 NJF131098 NTB131098 OCX131098 OMT131098 OWP131098 PGL131098 PQH131098 QAD131098 QJZ131098 QTV131098 RDR131098 RNN131098 RXJ131098 SHF131098 SRB131098 TAX131098 TKT131098 TUP131098 UEL131098 UOH131098 UYD131098 VHZ131098 VRV131098 WBR131098 WLN131098 WVJ131098 B196634 IX196634 ST196634 ACP196634 AML196634 AWH196634 BGD196634 BPZ196634 BZV196634 CJR196634 CTN196634 DDJ196634 DNF196634 DXB196634 EGX196634 EQT196634 FAP196634 FKL196634 FUH196634 GED196634 GNZ196634 GXV196634 HHR196634 HRN196634 IBJ196634 ILF196634 IVB196634 JEX196634 JOT196634 JYP196634 KIL196634 KSH196634 LCD196634 LLZ196634 LVV196634 MFR196634 MPN196634 MZJ196634 NJF196634 NTB196634 OCX196634 OMT196634 OWP196634 PGL196634 PQH196634 QAD196634 QJZ196634 QTV196634 RDR196634 RNN196634 RXJ196634 SHF196634 SRB196634 TAX196634 TKT196634 TUP196634 UEL196634 UOH196634 UYD196634 VHZ196634 VRV196634 WBR196634 WLN196634 WVJ196634 B262170 IX262170 ST262170 ACP262170 AML262170 AWH262170 BGD262170 BPZ262170 BZV262170 CJR262170 CTN262170 DDJ262170 DNF262170 DXB262170 EGX262170 EQT262170 FAP262170 FKL262170 FUH262170 GED262170 GNZ262170 GXV262170 HHR262170 HRN262170 IBJ262170 ILF262170 IVB262170 JEX262170 JOT262170 JYP262170 KIL262170 KSH262170 LCD262170 LLZ262170 LVV262170 MFR262170 MPN262170 MZJ262170 NJF262170 NTB262170 OCX262170 OMT262170 OWP262170 PGL262170 PQH262170 QAD262170 QJZ262170 QTV262170 RDR262170 RNN262170 RXJ262170 SHF262170 SRB262170 TAX262170 TKT262170 TUP262170 UEL262170 UOH262170 UYD262170 VHZ262170 VRV262170 WBR262170 WLN262170 WVJ262170 B327706 IX327706 ST327706 ACP327706 AML327706 AWH327706 BGD327706 BPZ327706 BZV327706 CJR327706 CTN327706 DDJ327706 DNF327706 DXB327706 EGX327706 EQT327706 FAP327706 FKL327706 FUH327706 GED327706 GNZ327706 GXV327706 HHR327706 HRN327706 IBJ327706 ILF327706 IVB327706 JEX327706 JOT327706 JYP327706 KIL327706 KSH327706 LCD327706 LLZ327706 LVV327706 MFR327706 MPN327706 MZJ327706 NJF327706 NTB327706 OCX327706 OMT327706 OWP327706 PGL327706 PQH327706 QAD327706 QJZ327706 QTV327706 RDR327706 RNN327706 RXJ327706 SHF327706 SRB327706 TAX327706 TKT327706 TUP327706 UEL327706 UOH327706 UYD327706 VHZ327706 VRV327706 WBR327706 WLN327706 WVJ327706 B393242 IX393242 ST393242 ACP393242 AML393242 AWH393242 BGD393242 BPZ393242 BZV393242 CJR393242 CTN393242 DDJ393242 DNF393242 DXB393242 EGX393242 EQT393242 FAP393242 FKL393242 FUH393242 GED393242 GNZ393242 GXV393242 HHR393242 HRN393242 IBJ393242 ILF393242 IVB393242 JEX393242 JOT393242 JYP393242 KIL393242 KSH393242 LCD393242 LLZ393242 LVV393242 MFR393242 MPN393242 MZJ393242 NJF393242 NTB393242 OCX393242 OMT393242 OWP393242 PGL393242 PQH393242 QAD393242 QJZ393242 QTV393242 RDR393242 RNN393242 RXJ393242 SHF393242 SRB393242 TAX393242 TKT393242 TUP393242 UEL393242 UOH393242 UYD393242 VHZ393242 VRV393242 WBR393242 WLN393242 WVJ393242 B458778 IX458778 ST458778 ACP458778 AML458778 AWH458778 BGD458778 BPZ458778 BZV458778 CJR458778 CTN458778 DDJ458778 DNF458778 DXB458778 EGX458778 EQT458778 FAP458778 FKL458778 FUH458778 GED458778 GNZ458778 GXV458778 HHR458778 HRN458778 IBJ458778 ILF458778 IVB458778 JEX458778 JOT458778 JYP458778 KIL458778 KSH458778 LCD458778 LLZ458778 LVV458778 MFR458778 MPN458778 MZJ458778 NJF458778 NTB458778 OCX458778 OMT458778 OWP458778 PGL458778 PQH458778 QAD458778 QJZ458778 QTV458778 RDR458778 RNN458778 RXJ458778 SHF458778 SRB458778 TAX458778 TKT458778 TUP458778 UEL458778 UOH458778 UYD458778 VHZ458778 VRV458778 WBR458778 WLN458778 WVJ458778 B524314 IX524314 ST524314 ACP524314 AML524314 AWH524314 BGD524314 BPZ524314 BZV524314 CJR524314 CTN524314 DDJ524314 DNF524314 DXB524314 EGX524314 EQT524314 FAP524314 FKL524314 FUH524314 GED524314 GNZ524314 GXV524314 HHR524314 HRN524314 IBJ524314 ILF524314 IVB524314 JEX524314 JOT524314 JYP524314 KIL524314 KSH524314 LCD524314 LLZ524314 LVV524314 MFR524314 MPN524314 MZJ524314 NJF524314 NTB524314 OCX524314 OMT524314 OWP524314 PGL524314 PQH524314 QAD524314 QJZ524314 QTV524314 RDR524314 RNN524314 RXJ524314 SHF524314 SRB524314 TAX524314 TKT524314 TUP524314 UEL524314 UOH524314 UYD524314 VHZ524314 VRV524314 WBR524314 WLN524314 WVJ524314 B589850 IX589850 ST589850 ACP589850 AML589850 AWH589850 BGD589850 BPZ589850 BZV589850 CJR589850 CTN589850 DDJ589850 DNF589850 DXB589850 EGX589850 EQT589850 FAP589850 FKL589850 FUH589850 GED589850 GNZ589850 GXV589850 HHR589850 HRN589850 IBJ589850 ILF589850 IVB589850 JEX589850 JOT589850 JYP589850 KIL589850 KSH589850 LCD589850 LLZ589850 LVV589850 MFR589850 MPN589850 MZJ589850 NJF589850 NTB589850 OCX589850 OMT589850 OWP589850 PGL589850 PQH589850 QAD589850 QJZ589850 QTV589850 RDR589850 RNN589850 RXJ589850 SHF589850 SRB589850 TAX589850 TKT589850 TUP589850 UEL589850 UOH589850 UYD589850 VHZ589850 VRV589850 WBR589850 WLN589850 WVJ589850 B655386 IX655386 ST655386 ACP655386 AML655386 AWH655386 BGD655386 BPZ655386 BZV655386 CJR655386 CTN655386 DDJ655386 DNF655386 DXB655386 EGX655386 EQT655386 FAP655386 FKL655386 FUH655386 GED655386 GNZ655386 GXV655386 HHR655386 HRN655386 IBJ655386 ILF655386 IVB655386 JEX655386 JOT655386 JYP655386 KIL655386 KSH655386 LCD655386 LLZ655386 LVV655386 MFR655386 MPN655386 MZJ655386 NJF655386 NTB655386 OCX655386 OMT655386 OWP655386 PGL655386 PQH655386 QAD655386 QJZ655386 QTV655386 RDR655386 RNN655386 RXJ655386 SHF655386 SRB655386 TAX655386 TKT655386 TUP655386 UEL655386 UOH655386 UYD655386 VHZ655386 VRV655386 WBR655386 WLN655386 WVJ655386 B720922 IX720922 ST720922 ACP720922 AML720922 AWH720922 BGD720922 BPZ720922 BZV720922 CJR720922 CTN720922 DDJ720922 DNF720922 DXB720922 EGX720922 EQT720922 FAP720922 FKL720922 FUH720922 GED720922 GNZ720922 GXV720922 HHR720922 HRN720922 IBJ720922 ILF720922 IVB720922 JEX720922 JOT720922 JYP720922 KIL720922 KSH720922 LCD720922 LLZ720922 LVV720922 MFR720922 MPN720922 MZJ720922 NJF720922 NTB720922 OCX720922 OMT720922 OWP720922 PGL720922 PQH720922 QAD720922 QJZ720922 QTV720922 RDR720922 RNN720922 RXJ720922 SHF720922 SRB720922 TAX720922 TKT720922 TUP720922 UEL720922 UOH720922 UYD720922 VHZ720922 VRV720922 WBR720922 WLN720922 WVJ720922 B786458 IX786458 ST786458 ACP786458 AML786458 AWH786458 BGD786458 BPZ786458 BZV786458 CJR786458 CTN786458 DDJ786458 DNF786458 DXB786458 EGX786458 EQT786458 FAP786458 FKL786458 FUH786458 GED786458 GNZ786458 GXV786458 HHR786458 HRN786458 IBJ786458 ILF786458 IVB786458 JEX786458 JOT786458 JYP786458 KIL786458 KSH786458 LCD786458 LLZ786458 LVV786458 MFR786458 MPN786458 MZJ786458 NJF786458 NTB786458 OCX786458 OMT786458 OWP786458 PGL786458 PQH786458 QAD786458 QJZ786458 QTV786458 RDR786458 RNN786458 RXJ786458 SHF786458 SRB786458 TAX786458 TKT786458 TUP786458 UEL786458 UOH786458 UYD786458 VHZ786458 VRV786458 WBR786458 WLN786458 WVJ786458 B851994 IX851994 ST851994 ACP851994 AML851994 AWH851994 BGD851994 BPZ851994 BZV851994 CJR851994 CTN851994 DDJ851994 DNF851994 DXB851994 EGX851994 EQT851994 FAP851994 FKL851994 FUH851994 GED851994 GNZ851994 GXV851994 HHR851994 HRN851994 IBJ851994 ILF851994 IVB851994 JEX851994 JOT851994 JYP851994 KIL851994 KSH851994 LCD851994 LLZ851994 LVV851994 MFR851994 MPN851994 MZJ851994 NJF851994 NTB851994 OCX851994 OMT851994 OWP851994 PGL851994 PQH851994 QAD851994 QJZ851994 QTV851994 RDR851994 RNN851994 RXJ851994 SHF851994 SRB851994 TAX851994 TKT851994 TUP851994 UEL851994 UOH851994 UYD851994 VHZ851994 VRV851994 WBR851994 WLN851994 WVJ851994 B917530 IX917530 ST917530 ACP917530 AML917530 AWH917530 BGD917530 BPZ917530 BZV917530 CJR917530 CTN917530 DDJ917530 DNF917530 DXB917530 EGX917530 EQT917530 FAP917530 FKL917530 FUH917530 GED917530 GNZ917530 GXV917530 HHR917530 HRN917530 IBJ917530 ILF917530 IVB917530 JEX917530 JOT917530 JYP917530 KIL917530 KSH917530 LCD917530 LLZ917530 LVV917530 MFR917530 MPN917530 MZJ917530 NJF917530 NTB917530 OCX917530 OMT917530 OWP917530 PGL917530 PQH917530 QAD917530 QJZ917530 QTV917530 RDR917530 RNN917530 RXJ917530 SHF917530 SRB917530 TAX917530 TKT917530 TUP917530 UEL917530 UOH917530 UYD917530 VHZ917530 VRV917530 WBR917530 WLN917530 WVJ917530 B983066 IX983066 ST983066 ACP983066 AML983066 AWH983066 BGD983066 BPZ983066 BZV983066 CJR983066 CTN983066 DDJ983066 DNF983066 DXB983066 EGX983066 EQT983066 FAP983066 FKL983066 FUH983066 GED983066 GNZ983066 GXV983066 HHR983066 HRN983066 IBJ983066 ILF983066 IVB983066 JEX983066 JOT983066 JYP983066 KIL983066 KSH983066 LCD983066 LLZ983066 LVV983066 MFR983066 MPN983066 MZJ983066 NJF983066 NTB983066 OCX983066 OMT983066 OWP983066 PGL983066 PQH983066 QAD983066 QJZ983066 QTV983066 RDR983066 RNN983066 RXJ983066 SHF983066 SRB983066 TAX983066 TKT983066 TUP983066 UEL983066 UOH983066 UYD983066 VHZ983066 VRV983066 WBR983066 WLN983066" xr:uid="{606093C5-5BFF-4BB2-9CE3-3728A34FCD88}">
      <formula1>$AB$22:$AB$25</formula1>
    </dataValidation>
  </dataValidations>
  <pageMargins left="0.75" right="0.75" top="1" bottom="1" header="0.5" footer="0.5"/>
  <pageSetup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67485A-89A3-4BA9-81A3-8464DDDE1208}">
  <sheetPr>
    <pageSetUpPr fitToPage="1"/>
  </sheetPr>
  <dimension ref="A1:I112"/>
  <sheetViews>
    <sheetView showGridLines="0" zoomScale="110" zoomScaleNormal="110" workbookViewId="0">
      <selection activeCell="C15" sqref="C15:C109"/>
    </sheetView>
  </sheetViews>
  <sheetFormatPr defaultColWidth="9.140625" defaultRowHeight="15" x14ac:dyDescent="0.25"/>
  <cols>
    <col min="1" max="1" width="10.42578125" style="8" customWidth="1"/>
    <col min="2" max="2" width="29.5703125" style="34" customWidth="1"/>
    <col min="3" max="5" width="9.140625" style="34"/>
    <col min="6" max="7" width="9.5703125" style="34" customWidth="1"/>
    <col min="8" max="8" width="10.42578125" style="34" customWidth="1"/>
    <col min="9" max="9" width="10.140625" style="34" customWidth="1"/>
    <col min="10" max="10" width="9.140625" style="34"/>
    <col min="11" max="11" width="28.28515625" style="34" bestFit="1" customWidth="1"/>
    <col min="12" max="16384" width="9.140625" style="34"/>
  </cols>
  <sheetData>
    <row r="1" spans="1:9" s="4" customFormat="1" ht="15.75" x14ac:dyDescent="0.25">
      <c r="A1" s="1" t="s">
        <v>0</v>
      </c>
      <c r="B1" s="2"/>
      <c r="C1" s="2"/>
      <c r="D1" s="2"/>
      <c r="E1" s="2"/>
      <c r="F1" s="3"/>
      <c r="G1" s="3"/>
      <c r="H1" s="3"/>
      <c r="I1" s="3"/>
    </row>
    <row r="2" spans="1:9" s="4" customFormat="1" ht="15.75" x14ac:dyDescent="0.25">
      <c r="A2" s="5" t="s">
        <v>1</v>
      </c>
      <c r="B2" s="6"/>
      <c r="C2" s="6"/>
      <c r="D2" s="6"/>
      <c r="E2" s="6"/>
      <c r="F2" s="7"/>
      <c r="G2" s="7"/>
      <c r="H2" s="7"/>
      <c r="I2" s="7"/>
    </row>
    <row r="3" spans="1:9" s="4" customFormat="1" ht="15.75" x14ac:dyDescent="0.25">
      <c r="A3" s="1"/>
      <c r="F3" s="3"/>
      <c r="G3" s="3"/>
      <c r="H3" s="3"/>
      <c r="I3" s="3"/>
    </row>
    <row r="4" spans="1:9" customFormat="1" ht="15.75" x14ac:dyDescent="0.25">
      <c r="A4" s="8"/>
      <c r="F4" s="3"/>
      <c r="G4" s="3"/>
      <c r="H4" s="3"/>
      <c r="I4" s="3"/>
    </row>
    <row r="5" spans="1:9" s="4" customFormat="1" ht="15.75" x14ac:dyDescent="0.25">
      <c r="A5" s="9" t="s">
        <v>3</v>
      </c>
      <c r="B5" s="10" t="s">
        <v>4</v>
      </c>
      <c r="C5" s="11"/>
      <c r="D5" s="12" t="s">
        <v>5</v>
      </c>
      <c r="E5" s="10" t="s">
        <v>6</v>
      </c>
      <c r="F5" s="13"/>
      <c r="G5" s="14" t="s">
        <v>7</v>
      </c>
      <c r="H5" s="11"/>
      <c r="I5" s="15"/>
    </row>
    <row r="6" spans="1:9" s="4" customFormat="1" ht="15.75" x14ac:dyDescent="0.25">
      <c r="A6" s="16" t="s">
        <v>8</v>
      </c>
      <c r="B6" s="17" t="s">
        <v>9</v>
      </c>
      <c r="C6" s="18"/>
      <c r="D6" s="19" t="s">
        <v>10</v>
      </c>
      <c r="E6" s="17" t="s">
        <v>11</v>
      </c>
      <c r="F6" s="20"/>
      <c r="G6" s="21"/>
      <c r="H6" s="18"/>
      <c r="I6" s="22"/>
    </row>
    <row r="7" spans="1:9" customFormat="1" ht="15.75" x14ac:dyDescent="0.25">
      <c r="A7" s="16" t="s">
        <v>13</v>
      </c>
      <c r="B7" s="17" t="s">
        <v>14</v>
      </c>
      <c r="C7" s="23"/>
      <c r="D7" s="19" t="s">
        <v>15</v>
      </c>
      <c r="E7" s="17" t="s">
        <v>16</v>
      </c>
      <c r="F7" s="20"/>
      <c r="G7" s="21"/>
      <c r="H7" s="23"/>
      <c r="I7" s="22"/>
    </row>
    <row r="8" spans="1:9" customFormat="1" ht="15.75" x14ac:dyDescent="0.25">
      <c r="A8" s="24" t="s">
        <v>18</v>
      </c>
      <c r="B8" s="25" t="s">
        <v>19</v>
      </c>
      <c r="C8" s="26"/>
      <c r="D8" s="26"/>
      <c r="E8" s="26"/>
      <c r="F8" s="27"/>
      <c r="G8" s="28"/>
      <c r="H8" s="26"/>
      <c r="I8" s="27"/>
    </row>
    <row r="9" spans="1:9" customFormat="1" ht="15.75" x14ac:dyDescent="0.25">
      <c r="A9" s="29"/>
      <c r="B9" s="17"/>
      <c r="C9" s="23"/>
      <c r="D9" s="23"/>
      <c r="E9" s="23"/>
      <c r="F9" s="23"/>
      <c r="G9" s="23"/>
      <c r="H9" s="23"/>
      <c r="I9" s="23"/>
    </row>
    <row r="10" spans="1:9" customFormat="1" ht="15.75" x14ac:dyDescent="0.25">
      <c r="A10" s="30" t="s">
        <v>20</v>
      </c>
      <c r="B10" s="17"/>
      <c r="C10" s="23"/>
      <c r="D10" s="23"/>
      <c r="E10" s="23"/>
      <c r="F10" s="23"/>
      <c r="G10" s="23"/>
      <c r="H10" s="23"/>
      <c r="I10" s="23"/>
    </row>
    <row r="11" spans="1:9" customFormat="1" ht="15.75" x14ac:dyDescent="0.25">
      <c r="A11" s="30" t="s">
        <v>21</v>
      </c>
      <c r="B11" s="17"/>
      <c r="C11" s="23"/>
      <c r="D11" s="23"/>
      <c r="E11" s="23"/>
      <c r="F11" s="23"/>
      <c r="G11" s="23"/>
      <c r="H11" s="23"/>
      <c r="I11" s="23"/>
    </row>
    <row r="12" spans="1:9" customFormat="1" ht="15.75" x14ac:dyDescent="0.25">
      <c r="A12" s="30" t="s">
        <v>22</v>
      </c>
      <c r="B12" s="17"/>
      <c r="C12" s="23"/>
      <c r="D12" s="23"/>
      <c r="E12" s="23"/>
      <c r="F12" s="23"/>
      <c r="G12" s="23"/>
      <c r="H12" s="23"/>
      <c r="I12" s="23"/>
    </row>
    <row r="13" spans="1:9" customFormat="1" ht="15.75" x14ac:dyDescent="0.25">
      <c r="C13" s="79" t="s">
        <v>23</v>
      </c>
      <c r="D13" s="80"/>
      <c r="E13" s="80"/>
      <c r="F13" s="81"/>
      <c r="G13" s="3"/>
      <c r="H13" s="3"/>
    </row>
    <row r="14" spans="1:9" ht="15.75" thickBot="1" x14ac:dyDescent="0.3">
      <c r="A14" s="31" t="s">
        <v>24</v>
      </c>
      <c r="B14" s="32" t="s">
        <v>25</v>
      </c>
      <c r="C14" s="33" t="s">
        <v>3</v>
      </c>
      <c r="D14" s="33" t="s">
        <v>8</v>
      </c>
      <c r="E14" s="33" t="s">
        <v>13</v>
      </c>
      <c r="F14" s="33" t="s">
        <v>18</v>
      </c>
      <c r="G14" s="33" t="s">
        <v>5</v>
      </c>
      <c r="H14" s="33" t="s">
        <v>26</v>
      </c>
      <c r="I14" s="33" t="s">
        <v>27</v>
      </c>
    </row>
    <row r="15" spans="1:9" x14ac:dyDescent="0.25">
      <c r="A15" s="35" t="s">
        <v>28</v>
      </c>
      <c r="B15" s="36" t="s">
        <v>29</v>
      </c>
      <c r="C15" s="45">
        <v>1.2999999999999999E-3</v>
      </c>
      <c r="D15" s="46">
        <v>0</v>
      </c>
      <c r="E15" s="46">
        <v>6.1999999999999998E-3</v>
      </c>
      <c r="F15" s="46">
        <v>1.04E-2</v>
      </c>
      <c r="G15" s="46">
        <v>3.5000000000000001E-3</v>
      </c>
      <c r="H15" s="46">
        <v>4.5999999999999999E-3</v>
      </c>
      <c r="I15" s="46">
        <v>1.1000000000000001E-3</v>
      </c>
    </row>
    <row r="16" spans="1:9" x14ac:dyDescent="0.25">
      <c r="A16" s="38" t="s">
        <v>30</v>
      </c>
      <c r="B16" s="39" t="s">
        <v>31</v>
      </c>
      <c r="C16" s="45">
        <v>1.2999999999999999E-3</v>
      </c>
      <c r="D16" s="46">
        <v>0</v>
      </c>
      <c r="E16" s="46">
        <v>6.1999999999999998E-3</v>
      </c>
      <c r="F16" s="46">
        <v>1.04E-2</v>
      </c>
      <c r="G16" s="46">
        <v>3.5000000000000001E-3</v>
      </c>
      <c r="H16" s="46">
        <v>4.5999999999999999E-3</v>
      </c>
      <c r="I16" s="46">
        <v>1.1000000000000001E-3</v>
      </c>
    </row>
    <row r="17" spans="1:9" x14ac:dyDescent="0.25">
      <c r="A17" s="38" t="s">
        <v>32</v>
      </c>
      <c r="B17" s="39" t="s">
        <v>33</v>
      </c>
      <c r="C17" s="45">
        <v>1.2999999999999999E-3</v>
      </c>
      <c r="D17" s="46">
        <v>0</v>
      </c>
      <c r="E17" s="46">
        <v>6.1999999999999998E-3</v>
      </c>
      <c r="F17" s="46">
        <v>1.04E-2</v>
      </c>
      <c r="G17" s="46">
        <v>3.5000000000000001E-3</v>
      </c>
      <c r="H17" s="46">
        <v>4.5999999999999999E-3</v>
      </c>
      <c r="I17" s="46">
        <v>1.1000000000000001E-3</v>
      </c>
    </row>
    <row r="18" spans="1:9" x14ac:dyDescent="0.25">
      <c r="A18" s="38" t="s">
        <v>34</v>
      </c>
      <c r="B18" s="39" t="s">
        <v>35</v>
      </c>
      <c r="C18" s="45">
        <v>1.2999999999999999E-3</v>
      </c>
      <c r="D18" s="46">
        <v>0</v>
      </c>
      <c r="E18" s="46">
        <v>6.1999999999999998E-3</v>
      </c>
      <c r="F18" s="46">
        <v>1.04E-2</v>
      </c>
      <c r="G18" s="46">
        <v>3.5000000000000001E-3</v>
      </c>
      <c r="H18" s="46">
        <v>4.5999999999999999E-3</v>
      </c>
      <c r="I18" s="46">
        <v>1.1000000000000001E-3</v>
      </c>
    </row>
    <row r="19" spans="1:9" x14ac:dyDescent="0.25">
      <c r="A19" s="38" t="s">
        <v>36</v>
      </c>
      <c r="B19" s="39" t="s">
        <v>37</v>
      </c>
      <c r="C19" s="45">
        <v>1.2999999999999999E-3</v>
      </c>
      <c r="D19" s="46">
        <v>0</v>
      </c>
      <c r="E19" s="46">
        <v>6.1999999999999998E-3</v>
      </c>
      <c r="F19" s="46">
        <v>1.04E-2</v>
      </c>
      <c r="G19" s="46">
        <v>3.5000000000000001E-3</v>
      </c>
      <c r="H19" s="46">
        <v>4.5999999999999999E-3</v>
      </c>
      <c r="I19" s="46">
        <v>1.1000000000000001E-3</v>
      </c>
    </row>
    <row r="20" spans="1:9" x14ac:dyDescent="0.25">
      <c r="A20" s="38" t="s">
        <v>38</v>
      </c>
      <c r="B20" s="39" t="s">
        <v>39</v>
      </c>
      <c r="C20" s="45">
        <v>1.2999999999999999E-3</v>
      </c>
      <c r="D20" s="46">
        <v>0</v>
      </c>
      <c r="E20" s="46">
        <v>6.1999999999999998E-3</v>
      </c>
      <c r="F20" s="46">
        <v>1.04E-2</v>
      </c>
      <c r="G20" s="46">
        <v>3.5000000000000001E-3</v>
      </c>
      <c r="H20" s="46">
        <v>4.5999999999999999E-3</v>
      </c>
      <c r="I20" s="46">
        <v>1.1000000000000001E-3</v>
      </c>
    </row>
    <row r="21" spans="1:9" x14ac:dyDescent="0.25">
      <c r="A21" s="38" t="s">
        <v>40</v>
      </c>
      <c r="B21" s="39" t="s">
        <v>41</v>
      </c>
      <c r="C21" s="45">
        <v>1.2999999999999999E-3</v>
      </c>
      <c r="D21" s="46">
        <v>0</v>
      </c>
      <c r="E21" s="46">
        <v>6.1999999999999998E-3</v>
      </c>
      <c r="F21" s="45">
        <v>0</v>
      </c>
      <c r="G21" s="45">
        <v>0</v>
      </c>
      <c r="H21" s="46">
        <v>4.5999999999999999E-3</v>
      </c>
      <c r="I21" s="45">
        <v>0</v>
      </c>
    </row>
    <row r="22" spans="1:9" x14ac:dyDescent="0.25">
      <c r="A22" s="38" t="s">
        <v>42</v>
      </c>
      <c r="B22" s="39" t="s">
        <v>43</v>
      </c>
      <c r="C22" s="45">
        <v>1.2999999999999999E-3</v>
      </c>
      <c r="D22" s="46">
        <v>0</v>
      </c>
      <c r="E22" s="45">
        <v>0</v>
      </c>
      <c r="F22" s="45">
        <v>0</v>
      </c>
      <c r="G22" s="45">
        <v>0</v>
      </c>
      <c r="H22" s="45">
        <v>0</v>
      </c>
      <c r="I22" s="45">
        <v>0</v>
      </c>
    </row>
    <row r="23" spans="1:9" x14ac:dyDescent="0.25">
      <c r="A23" s="38" t="s">
        <v>44</v>
      </c>
      <c r="B23" s="39" t="s">
        <v>45</v>
      </c>
      <c r="C23" s="45">
        <v>1.2999999999999999E-3</v>
      </c>
      <c r="D23" s="46">
        <v>0</v>
      </c>
      <c r="E23" s="45">
        <v>0</v>
      </c>
      <c r="F23" s="45">
        <v>0</v>
      </c>
      <c r="G23" s="45">
        <v>0</v>
      </c>
      <c r="H23" s="45">
        <v>0</v>
      </c>
      <c r="I23" s="45">
        <v>0</v>
      </c>
    </row>
    <row r="24" spans="1:9" x14ac:dyDescent="0.25">
      <c r="A24" s="38" t="s">
        <v>46</v>
      </c>
      <c r="B24" s="39" t="s">
        <v>47</v>
      </c>
      <c r="C24" s="45">
        <v>1.2999999999999999E-3</v>
      </c>
      <c r="D24" s="46">
        <v>0</v>
      </c>
      <c r="E24" s="46">
        <v>6.1999999999999998E-3</v>
      </c>
      <c r="F24" s="45">
        <v>0</v>
      </c>
      <c r="G24" s="45">
        <v>0</v>
      </c>
      <c r="H24" s="46">
        <v>4.5999999999999999E-3</v>
      </c>
      <c r="I24" s="45">
        <v>0</v>
      </c>
    </row>
    <row r="25" spans="1:9" x14ac:dyDescent="0.25">
      <c r="A25" s="38" t="s">
        <v>48</v>
      </c>
      <c r="B25" s="39" t="s">
        <v>49</v>
      </c>
      <c r="C25" s="45">
        <v>1.2999999999999999E-3</v>
      </c>
      <c r="D25" s="46">
        <v>0</v>
      </c>
      <c r="E25" s="46">
        <v>6.1999999999999998E-3</v>
      </c>
      <c r="F25" s="45">
        <v>0</v>
      </c>
      <c r="G25" s="45">
        <v>0</v>
      </c>
      <c r="H25" s="46">
        <v>4.5999999999999999E-3</v>
      </c>
      <c r="I25" s="45">
        <v>0</v>
      </c>
    </row>
    <row r="26" spans="1:9" x14ac:dyDescent="0.25">
      <c r="A26" s="38" t="s">
        <v>50</v>
      </c>
      <c r="B26" s="39" t="s">
        <v>51</v>
      </c>
      <c r="C26" s="45">
        <v>1.2999999999999999E-3</v>
      </c>
      <c r="D26" s="46">
        <v>0</v>
      </c>
      <c r="E26" s="46">
        <v>6.1999999999999998E-3</v>
      </c>
      <c r="F26" s="45">
        <v>0</v>
      </c>
      <c r="G26" s="45">
        <v>0</v>
      </c>
      <c r="H26" s="46">
        <v>4.5999999999999999E-3</v>
      </c>
      <c r="I26" s="45">
        <v>0</v>
      </c>
    </row>
    <row r="27" spans="1:9" x14ac:dyDescent="0.25">
      <c r="A27" s="38" t="s">
        <v>52</v>
      </c>
      <c r="B27" s="39" t="s">
        <v>53</v>
      </c>
      <c r="C27" s="45">
        <v>1.2999999999999999E-3</v>
      </c>
      <c r="D27" s="46">
        <v>0</v>
      </c>
      <c r="E27" s="46">
        <v>6.1999999999999998E-3</v>
      </c>
      <c r="F27" s="45">
        <v>0</v>
      </c>
      <c r="G27" s="46">
        <v>3.5000000000000001E-3</v>
      </c>
      <c r="H27" s="46">
        <v>4.5999999999999999E-3</v>
      </c>
      <c r="I27" s="45">
        <v>0</v>
      </c>
    </row>
    <row r="28" spans="1:9" x14ac:dyDescent="0.25">
      <c r="A28" s="38" t="s">
        <v>54</v>
      </c>
      <c r="B28" s="39" t="s">
        <v>55</v>
      </c>
      <c r="C28" s="45">
        <v>1.2999999999999999E-3</v>
      </c>
      <c r="D28" s="46">
        <v>0</v>
      </c>
      <c r="E28" s="46">
        <v>6.1999999999999998E-3</v>
      </c>
      <c r="F28" s="46">
        <v>1.04E-2</v>
      </c>
      <c r="G28" s="46">
        <v>3.5000000000000001E-3</v>
      </c>
      <c r="H28" s="46">
        <v>4.5999999999999999E-3</v>
      </c>
      <c r="I28" s="46">
        <v>1.1000000000000001E-3</v>
      </c>
    </row>
    <row r="29" spans="1:9" x14ac:dyDescent="0.25">
      <c r="A29" s="38" t="s">
        <v>56</v>
      </c>
      <c r="B29" s="39" t="s">
        <v>57</v>
      </c>
      <c r="C29" s="45">
        <v>1.2999999999999999E-3</v>
      </c>
      <c r="D29" s="46">
        <v>0</v>
      </c>
      <c r="E29" s="45">
        <v>0</v>
      </c>
      <c r="F29" s="45">
        <v>0</v>
      </c>
      <c r="G29" s="45">
        <v>0</v>
      </c>
      <c r="H29" s="45">
        <v>0</v>
      </c>
      <c r="I29" s="45">
        <v>0</v>
      </c>
    </row>
    <row r="30" spans="1:9" x14ac:dyDescent="0.25">
      <c r="A30" s="38" t="s">
        <v>58</v>
      </c>
      <c r="B30" s="39" t="s">
        <v>59</v>
      </c>
      <c r="C30" s="45">
        <v>1.2999999999999999E-3</v>
      </c>
      <c r="D30" s="46">
        <v>0</v>
      </c>
      <c r="E30" s="45">
        <v>0</v>
      </c>
      <c r="F30" s="45">
        <v>0</v>
      </c>
      <c r="G30" s="45">
        <v>0</v>
      </c>
      <c r="H30" s="45">
        <v>0</v>
      </c>
      <c r="I30" s="45">
        <v>0</v>
      </c>
    </row>
    <row r="31" spans="1:9" x14ac:dyDescent="0.25">
      <c r="A31" s="38" t="s">
        <v>60</v>
      </c>
      <c r="B31" s="39" t="s">
        <v>61</v>
      </c>
      <c r="C31" s="45">
        <v>1.2999999999999999E-3</v>
      </c>
      <c r="D31" s="46">
        <v>0</v>
      </c>
      <c r="E31" s="46">
        <v>6.1999999999999998E-3</v>
      </c>
      <c r="F31" s="46">
        <v>1.04E-2</v>
      </c>
      <c r="G31" s="46">
        <v>3.5000000000000001E-3</v>
      </c>
      <c r="H31" s="46">
        <v>4.5999999999999999E-3</v>
      </c>
      <c r="I31" s="46">
        <v>1.1000000000000001E-3</v>
      </c>
    </row>
    <row r="32" spans="1:9" x14ac:dyDescent="0.25">
      <c r="A32" s="38" t="s">
        <v>62</v>
      </c>
      <c r="B32" s="39" t="s">
        <v>63</v>
      </c>
      <c r="C32" s="45">
        <v>1.2999999999999999E-3</v>
      </c>
      <c r="D32" s="46">
        <v>0</v>
      </c>
      <c r="E32" s="46">
        <v>6.1999999999999998E-3</v>
      </c>
      <c r="F32" s="46">
        <v>1.04E-2</v>
      </c>
      <c r="G32" s="46">
        <v>3.5000000000000001E-3</v>
      </c>
      <c r="H32" s="46">
        <v>4.5999999999999999E-3</v>
      </c>
      <c r="I32" s="46">
        <v>1.1000000000000001E-3</v>
      </c>
    </row>
    <row r="33" spans="1:9" x14ac:dyDescent="0.25">
      <c r="A33" s="38" t="s">
        <v>64</v>
      </c>
      <c r="B33" s="39" t="s">
        <v>65</v>
      </c>
      <c r="C33" s="45">
        <v>1.2999999999999999E-3</v>
      </c>
      <c r="D33" s="46">
        <v>0</v>
      </c>
      <c r="E33" s="45">
        <v>0</v>
      </c>
      <c r="F33" s="45">
        <v>0</v>
      </c>
      <c r="G33" s="45">
        <v>0</v>
      </c>
      <c r="H33" s="45">
        <v>0</v>
      </c>
      <c r="I33" s="45">
        <v>0</v>
      </c>
    </row>
    <row r="34" spans="1:9" x14ac:dyDescent="0.25">
      <c r="A34" s="38" t="s">
        <v>66</v>
      </c>
      <c r="B34" s="39" t="s">
        <v>67</v>
      </c>
      <c r="C34" s="45">
        <v>1.2999999999999999E-3</v>
      </c>
      <c r="D34" s="46">
        <v>0</v>
      </c>
      <c r="E34" s="45">
        <v>0</v>
      </c>
      <c r="F34" s="45">
        <v>0</v>
      </c>
      <c r="G34" s="45">
        <v>0</v>
      </c>
      <c r="H34" s="45">
        <v>0</v>
      </c>
      <c r="I34" s="45">
        <v>0</v>
      </c>
    </row>
    <row r="35" spans="1:9" x14ac:dyDescent="0.25">
      <c r="A35" s="38" t="s">
        <v>68</v>
      </c>
      <c r="B35" s="39" t="s">
        <v>69</v>
      </c>
      <c r="C35" s="45">
        <v>1.2999999999999999E-3</v>
      </c>
      <c r="D35" s="46">
        <v>0</v>
      </c>
      <c r="E35" s="45">
        <v>0</v>
      </c>
      <c r="F35" s="45">
        <v>0</v>
      </c>
      <c r="G35" s="45">
        <v>0</v>
      </c>
      <c r="H35" s="45">
        <v>0</v>
      </c>
      <c r="I35" s="45">
        <v>0</v>
      </c>
    </row>
    <row r="36" spans="1:9" x14ac:dyDescent="0.25">
      <c r="A36" s="38" t="s">
        <v>70</v>
      </c>
      <c r="B36" s="39" t="s">
        <v>71</v>
      </c>
      <c r="C36" s="45">
        <v>1.2999999999999999E-3</v>
      </c>
      <c r="D36" s="46">
        <v>0</v>
      </c>
      <c r="E36" s="45">
        <v>0</v>
      </c>
      <c r="F36" s="45">
        <v>0</v>
      </c>
      <c r="G36" s="45">
        <v>0</v>
      </c>
      <c r="H36" s="45">
        <v>0</v>
      </c>
      <c r="I36" s="45">
        <v>0</v>
      </c>
    </row>
    <row r="37" spans="1:9" x14ac:dyDescent="0.25">
      <c r="A37" s="38" t="s">
        <v>72</v>
      </c>
      <c r="B37" s="39" t="s">
        <v>73</v>
      </c>
      <c r="C37" s="45">
        <v>1.2999999999999999E-3</v>
      </c>
      <c r="D37" s="46">
        <v>0</v>
      </c>
      <c r="E37" s="46">
        <v>6.1999999999999998E-3</v>
      </c>
      <c r="F37" s="46">
        <v>1.04E-2</v>
      </c>
      <c r="G37" s="46">
        <v>3.5000000000000001E-3</v>
      </c>
      <c r="H37" s="46">
        <v>4.5999999999999999E-3</v>
      </c>
      <c r="I37" s="46">
        <v>1.1000000000000001E-3</v>
      </c>
    </row>
    <row r="38" spans="1:9" x14ac:dyDescent="0.25">
      <c r="A38" s="38" t="s">
        <v>74</v>
      </c>
      <c r="B38" s="39" t="s">
        <v>75</v>
      </c>
      <c r="C38" s="45">
        <v>1.2999999999999999E-3</v>
      </c>
      <c r="D38" s="46">
        <v>0</v>
      </c>
      <c r="E38" s="45">
        <v>0</v>
      </c>
      <c r="F38" s="45">
        <v>0</v>
      </c>
      <c r="G38" s="45">
        <v>0</v>
      </c>
      <c r="H38" s="45">
        <v>0</v>
      </c>
      <c r="I38" s="45">
        <v>0</v>
      </c>
    </row>
    <row r="39" spans="1:9" x14ac:dyDescent="0.25">
      <c r="A39" s="38" t="s">
        <v>76</v>
      </c>
      <c r="B39" s="39" t="s">
        <v>77</v>
      </c>
      <c r="C39" s="45">
        <v>1.2999999999999999E-3</v>
      </c>
      <c r="D39" s="46">
        <v>0</v>
      </c>
      <c r="E39" s="46">
        <v>6.1999999999999998E-3</v>
      </c>
      <c r="F39" s="46">
        <v>1.04E-2</v>
      </c>
      <c r="G39" s="46">
        <v>3.5000000000000001E-3</v>
      </c>
      <c r="H39" s="46">
        <v>4.5999999999999999E-3</v>
      </c>
      <c r="I39" s="46">
        <v>1.1000000000000001E-3</v>
      </c>
    </row>
    <row r="40" spans="1:9" x14ac:dyDescent="0.25">
      <c r="A40" s="38" t="s">
        <v>78</v>
      </c>
      <c r="B40" s="39" t="s">
        <v>79</v>
      </c>
      <c r="C40" s="45">
        <v>1.2999999999999999E-3</v>
      </c>
      <c r="D40" s="46">
        <v>0</v>
      </c>
      <c r="E40" s="46">
        <v>6.1999999999999998E-3</v>
      </c>
      <c r="F40" s="46">
        <v>1.04E-2</v>
      </c>
      <c r="G40" s="46">
        <v>3.5000000000000001E-3</v>
      </c>
      <c r="H40" s="46">
        <v>4.5999999999999999E-3</v>
      </c>
      <c r="I40" s="46">
        <v>1.1000000000000001E-3</v>
      </c>
    </row>
    <row r="41" spans="1:9" x14ac:dyDescent="0.25">
      <c r="A41" s="38" t="s">
        <v>80</v>
      </c>
      <c r="B41" s="39" t="s">
        <v>81</v>
      </c>
      <c r="C41" s="45">
        <v>1.2999999999999999E-3</v>
      </c>
      <c r="D41" s="46">
        <v>0</v>
      </c>
      <c r="E41" s="46">
        <v>6.1999999999999998E-3</v>
      </c>
      <c r="F41" s="45">
        <v>0</v>
      </c>
      <c r="G41" s="45">
        <v>0</v>
      </c>
      <c r="H41" s="46">
        <v>4.5999999999999999E-3</v>
      </c>
      <c r="I41" s="45">
        <v>0</v>
      </c>
    </row>
    <row r="42" spans="1:9" x14ac:dyDescent="0.25">
      <c r="A42" s="38" t="s">
        <v>82</v>
      </c>
      <c r="B42" s="39" t="s">
        <v>83</v>
      </c>
      <c r="C42" s="45">
        <v>1.2999999999999999E-3</v>
      </c>
      <c r="D42" s="46">
        <v>0</v>
      </c>
      <c r="E42" s="45">
        <v>0</v>
      </c>
      <c r="F42" s="45">
        <v>0</v>
      </c>
      <c r="G42" s="45">
        <v>0</v>
      </c>
      <c r="H42" s="45">
        <v>0</v>
      </c>
      <c r="I42" s="45">
        <v>0</v>
      </c>
    </row>
    <row r="43" spans="1:9" x14ac:dyDescent="0.25">
      <c r="A43" s="38" t="s">
        <v>84</v>
      </c>
      <c r="B43" s="39" t="s">
        <v>85</v>
      </c>
      <c r="C43" s="45">
        <v>1.2999999999999999E-3</v>
      </c>
      <c r="D43" s="46">
        <v>0</v>
      </c>
      <c r="E43" s="46">
        <v>6.1999999999999998E-3</v>
      </c>
      <c r="F43" s="45">
        <v>0</v>
      </c>
      <c r="G43" s="45">
        <v>0</v>
      </c>
      <c r="H43" s="46">
        <v>4.5999999999999999E-3</v>
      </c>
      <c r="I43" s="45">
        <v>0</v>
      </c>
    </row>
    <row r="44" spans="1:9" x14ac:dyDescent="0.25">
      <c r="A44" s="70" t="s">
        <v>259</v>
      </c>
      <c r="B44" s="39" t="s">
        <v>260</v>
      </c>
      <c r="C44" s="45">
        <v>1.2999999999999999E-3</v>
      </c>
      <c r="D44" s="46">
        <v>0</v>
      </c>
      <c r="E44" s="46">
        <v>6.1999999999999998E-3</v>
      </c>
      <c r="F44" s="45">
        <v>0</v>
      </c>
      <c r="G44" s="45">
        <v>0</v>
      </c>
      <c r="H44" s="46">
        <v>4.5999999999999999E-3</v>
      </c>
      <c r="I44" s="45">
        <v>0</v>
      </c>
    </row>
    <row r="45" spans="1:9" x14ac:dyDescent="0.25">
      <c r="A45" s="38" t="s">
        <v>86</v>
      </c>
      <c r="B45" s="39" t="s">
        <v>87</v>
      </c>
      <c r="C45" s="45">
        <v>1.2999999999999999E-3</v>
      </c>
      <c r="D45" s="46">
        <v>0</v>
      </c>
      <c r="E45" s="46">
        <v>6.1999999999999998E-3</v>
      </c>
      <c r="F45" s="45">
        <v>0</v>
      </c>
      <c r="G45" s="45">
        <v>0</v>
      </c>
      <c r="H45" s="46">
        <v>4.5999999999999999E-3</v>
      </c>
      <c r="I45" s="45">
        <v>0</v>
      </c>
    </row>
    <row r="46" spans="1:9" x14ac:dyDescent="0.25">
      <c r="A46" s="38" t="s">
        <v>88</v>
      </c>
      <c r="B46" s="39" t="s">
        <v>89</v>
      </c>
      <c r="C46" s="45">
        <v>1.2999999999999999E-3</v>
      </c>
      <c r="D46" s="46">
        <v>0</v>
      </c>
      <c r="E46" s="45">
        <v>0</v>
      </c>
      <c r="F46" s="45">
        <v>0</v>
      </c>
      <c r="G46" s="45">
        <v>0</v>
      </c>
      <c r="H46" s="45">
        <v>0</v>
      </c>
      <c r="I46" s="45">
        <v>0</v>
      </c>
    </row>
    <row r="47" spans="1:9" x14ac:dyDescent="0.25">
      <c r="A47" s="38" t="s">
        <v>90</v>
      </c>
      <c r="B47" s="39" t="s">
        <v>91</v>
      </c>
      <c r="C47" s="45">
        <v>1.2999999999999999E-3</v>
      </c>
      <c r="D47" s="46">
        <v>0</v>
      </c>
      <c r="E47" s="45">
        <v>0</v>
      </c>
      <c r="F47" s="45">
        <v>0</v>
      </c>
      <c r="G47" s="45">
        <v>0</v>
      </c>
      <c r="H47" s="45">
        <v>0</v>
      </c>
      <c r="I47" s="45">
        <v>0</v>
      </c>
    </row>
    <row r="48" spans="1:9" x14ac:dyDescent="0.25">
      <c r="A48" s="38" t="s">
        <v>92</v>
      </c>
      <c r="B48" s="39" t="s">
        <v>93</v>
      </c>
      <c r="C48" s="45">
        <v>1.2999999999999999E-3</v>
      </c>
      <c r="D48" s="46">
        <v>0</v>
      </c>
      <c r="E48" s="45">
        <v>0</v>
      </c>
      <c r="F48" s="45">
        <v>0</v>
      </c>
      <c r="G48" s="45">
        <v>0</v>
      </c>
      <c r="H48" s="45">
        <v>0</v>
      </c>
      <c r="I48" s="45">
        <v>0</v>
      </c>
    </row>
    <row r="49" spans="1:9" x14ac:dyDescent="0.25">
      <c r="A49" s="38" t="s">
        <v>94</v>
      </c>
      <c r="B49" s="39" t="s">
        <v>95</v>
      </c>
      <c r="C49" s="45">
        <v>1.2999999999999999E-3</v>
      </c>
      <c r="D49" s="46">
        <v>0</v>
      </c>
      <c r="E49" s="45">
        <v>0</v>
      </c>
      <c r="F49" s="45">
        <v>0</v>
      </c>
      <c r="G49" s="45">
        <v>0</v>
      </c>
      <c r="H49" s="45">
        <v>0</v>
      </c>
      <c r="I49" s="45">
        <v>0</v>
      </c>
    </row>
    <row r="50" spans="1:9" x14ac:dyDescent="0.25">
      <c r="A50" s="38" t="s">
        <v>96</v>
      </c>
      <c r="B50" s="39" t="s">
        <v>97</v>
      </c>
      <c r="C50" s="45">
        <v>1.2999999999999999E-3</v>
      </c>
      <c r="D50" s="46">
        <v>0</v>
      </c>
      <c r="E50" s="45">
        <v>0</v>
      </c>
      <c r="F50" s="45">
        <v>0</v>
      </c>
      <c r="G50" s="45">
        <v>0</v>
      </c>
      <c r="H50" s="45">
        <v>0</v>
      </c>
      <c r="I50" s="45">
        <v>0</v>
      </c>
    </row>
    <row r="51" spans="1:9" x14ac:dyDescent="0.25">
      <c r="A51" s="38" t="s">
        <v>98</v>
      </c>
      <c r="B51" s="39" t="s">
        <v>99</v>
      </c>
      <c r="C51" s="45">
        <v>1.2999999999999999E-3</v>
      </c>
      <c r="D51" s="46">
        <v>0</v>
      </c>
      <c r="E51" s="45">
        <v>0</v>
      </c>
      <c r="F51" s="45">
        <v>0</v>
      </c>
      <c r="G51" s="45">
        <v>0</v>
      </c>
      <c r="H51" s="45">
        <v>0</v>
      </c>
      <c r="I51" s="45">
        <v>0</v>
      </c>
    </row>
    <row r="52" spans="1:9" x14ac:dyDescent="0.25">
      <c r="A52" s="38" t="s">
        <v>100</v>
      </c>
      <c r="B52" s="39" t="s">
        <v>101</v>
      </c>
      <c r="C52" s="45">
        <v>1.2999999999999999E-3</v>
      </c>
      <c r="D52" s="46">
        <v>0</v>
      </c>
      <c r="E52" s="45">
        <v>0</v>
      </c>
      <c r="F52" s="45">
        <v>0</v>
      </c>
      <c r="G52" s="45">
        <v>0</v>
      </c>
      <c r="H52" s="45">
        <v>0</v>
      </c>
      <c r="I52" s="45">
        <v>0</v>
      </c>
    </row>
    <row r="53" spans="1:9" x14ac:dyDescent="0.25">
      <c r="A53" s="38" t="s">
        <v>102</v>
      </c>
      <c r="B53" s="39" t="s">
        <v>103</v>
      </c>
      <c r="C53" s="45">
        <v>1.2999999999999999E-3</v>
      </c>
      <c r="D53" s="46">
        <v>0</v>
      </c>
      <c r="E53" s="45">
        <v>0</v>
      </c>
      <c r="F53" s="45">
        <v>0</v>
      </c>
      <c r="G53" s="45">
        <v>0</v>
      </c>
      <c r="H53" s="45">
        <v>0</v>
      </c>
      <c r="I53" s="45">
        <v>0</v>
      </c>
    </row>
    <row r="54" spans="1:9" x14ac:dyDescent="0.25">
      <c r="A54" s="38" t="s">
        <v>104</v>
      </c>
      <c r="B54" s="39" t="s">
        <v>105</v>
      </c>
      <c r="C54" s="45">
        <v>1.2999999999999999E-3</v>
      </c>
      <c r="D54" s="46">
        <v>0</v>
      </c>
      <c r="E54" s="45">
        <v>0</v>
      </c>
      <c r="F54" s="45">
        <v>0</v>
      </c>
      <c r="G54" s="45">
        <v>0</v>
      </c>
      <c r="H54" s="45">
        <v>0</v>
      </c>
      <c r="I54" s="45">
        <v>0</v>
      </c>
    </row>
    <row r="55" spans="1:9" x14ac:dyDescent="0.25">
      <c r="A55" s="38" t="s">
        <v>106</v>
      </c>
      <c r="B55" s="39" t="s">
        <v>107</v>
      </c>
      <c r="C55" s="45">
        <v>1.2999999999999999E-3</v>
      </c>
      <c r="D55" s="46">
        <v>0</v>
      </c>
      <c r="E55" s="45">
        <v>0</v>
      </c>
      <c r="F55" s="45">
        <v>0</v>
      </c>
      <c r="G55" s="45">
        <v>0</v>
      </c>
      <c r="H55" s="45">
        <v>0</v>
      </c>
      <c r="I55" s="45">
        <v>0</v>
      </c>
    </row>
    <row r="56" spans="1:9" x14ac:dyDescent="0.25">
      <c r="A56" s="38" t="s">
        <v>108</v>
      </c>
      <c r="B56" s="39" t="s">
        <v>109</v>
      </c>
      <c r="C56" s="45">
        <v>1.2999999999999999E-3</v>
      </c>
      <c r="D56" s="46">
        <v>0</v>
      </c>
      <c r="E56" s="45">
        <v>0</v>
      </c>
      <c r="F56" s="45">
        <v>0</v>
      </c>
      <c r="G56" s="45">
        <v>0</v>
      </c>
      <c r="H56" s="45">
        <v>0</v>
      </c>
      <c r="I56" s="45">
        <v>0</v>
      </c>
    </row>
    <row r="57" spans="1:9" x14ac:dyDescent="0.25">
      <c r="A57" s="38" t="s">
        <v>110</v>
      </c>
      <c r="B57" s="39" t="s">
        <v>111</v>
      </c>
      <c r="C57" s="45">
        <v>1.2999999999999999E-3</v>
      </c>
      <c r="D57" s="46">
        <v>0</v>
      </c>
      <c r="E57" s="45">
        <v>0</v>
      </c>
      <c r="F57" s="45">
        <v>0</v>
      </c>
      <c r="G57" s="45">
        <v>0</v>
      </c>
      <c r="H57" s="45">
        <v>0</v>
      </c>
      <c r="I57" s="45">
        <v>0</v>
      </c>
    </row>
    <row r="58" spans="1:9" x14ac:dyDescent="0.25">
      <c r="A58" s="38" t="s">
        <v>112</v>
      </c>
      <c r="B58" s="39" t="s">
        <v>113</v>
      </c>
      <c r="C58" s="45">
        <v>1.2999999999999999E-3</v>
      </c>
      <c r="D58" s="46">
        <v>0</v>
      </c>
      <c r="E58" s="46">
        <v>6.1999999999999998E-3</v>
      </c>
      <c r="F58" s="45">
        <v>0</v>
      </c>
      <c r="G58" s="45">
        <v>0</v>
      </c>
      <c r="H58" s="46">
        <v>4.5999999999999999E-3</v>
      </c>
      <c r="I58" s="45">
        <v>0</v>
      </c>
    </row>
    <row r="59" spans="1:9" x14ac:dyDescent="0.25">
      <c r="A59" s="38" t="s">
        <v>114</v>
      </c>
      <c r="B59" s="39" t="s">
        <v>115</v>
      </c>
      <c r="C59" s="45">
        <v>1.2999999999999999E-3</v>
      </c>
      <c r="D59" s="46">
        <v>0</v>
      </c>
      <c r="E59" s="45">
        <v>0</v>
      </c>
      <c r="F59" s="45">
        <v>0</v>
      </c>
      <c r="G59" s="45">
        <v>0</v>
      </c>
      <c r="H59" s="45">
        <v>0</v>
      </c>
      <c r="I59" s="45">
        <v>0</v>
      </c>
    </row>
    <row r="60" spans="1:9" x14ac:dyDescent="0.25">
      <c r="A60" s="38" t="s">
        <v>116</v>
      </c>
      <c r="B60" s="39" t="s">
        <v>117</v>
      </c>
      <c r="C60" s="45">
        <v>1.2999999999999999E-3</v>
      </c>
      <c r="D60" s="46">
        <v>0</v>
      </c>
      <c r="E60" s="45">
        <v>0</v>
      </c>
      <c r="F60" s="45">
        <v>0</v>
      </c>
      <c r="G60" s="45">
        <v>0</v>
      </c>
      <c r="H60" s="45">
        <v>0</v>
      </c>
      <c r="I60" s="45">
        <v>0</v>
      </c>
    </row>
    <row r="61" spans="1:9" x14ac:dyDescent="0.25">
      <c r="A61" s="38" t="s">
        <v>118</v>
      </c>
      <c r="B61" s="39" t="s">
        <v>119</v>
      </c>
      <c r="C61" s="45">
        <v>1.2999999999999999E-3</v>
      </c>
      <c r="D61" s="46">
        <v>0</v>
      </c>
      <c r="E61" s="45">
        <v>0</v>
      </c>
      <c r="F61" s="45">
        <v>0</v>
      </c>
      <c r="G61" s="45">
        <v>0</v>
      </c>
      <c r="H61" s="45">
        <v>0</v>
      </c>
      <c r="I61" s="45">
        <v>0</v>
      </c>
    </row>
    <row r="62" spans="1:9" x14ac:dyDescent="0.25">
      <c r="A62" s="38" t="s">
        <v>120</v>
      </c>
      <c r="B62" s="39" t="s">
        <v>121</v>
      </c>
      <c r="C62" s="45">
        <v>1.2999999999999999E-3</v>
      </c>
      <c r="D62" s="46">
        <v>0</v>
      </c>
      <c r="E62" s="45">
        <v>0</v>
      </c>
      <c r="F62" s="45">
        <v>0</v>
      </c>
      <c r="G62" s="45">
        <v>0</v>
      </c>
      <c r="H62" s="45">
        <v>0</v>
      </c>
      <c r="I62" s="45">
        <v>0</v>
      </c>
    </row>
    <row r="63" spans="1:9" x14ac:dyDescent="0.25">
      <c r="A63" s="38" t="s">
        <v>122</v>
      </c>
      <c r="B63" s="39" t="s">
        <v>123</v>
      </c>
      <c r="C63" s="45">
        <v>1.2999999999999999E-3</v>
      </c>
      <c r="D63" s="46">
        <v>0</v>
      </c>
      <c r="E63" s="45">
        <v>0</v>
      </c>
      <c r="F63" s="45">
        <v>0</v>
      </c>
      <c r="G63" s="45">
        <v>0</v>
      </c>
      <c r="H63" s="45">
        <v>0</v>
      </c>
      <c r="I63" s="45">
        <v>0</v>
      </c>
    </row>
    <row r="64" spans="1:9" x14ac:dyDescent="0.25">
      <c r="A64" s="38" t="s">
        <v>124</v>
      </c>
      <c r="B64" s="39" t="s">
        <v>125</v>
      </c>
      <c r="C64" s="45">
        <v>1.2999999999999999E-3</v>
      </c>
      <c r="D64" s="46">
        <v>0</v>
      </c>
      <c r="E64" s="45">
        <v>0</v>
      </c>
      <c r="F64" s="45">
        <v>0</v>
      </c>
      <c r="G64" s="45">
        <v>0</v>
      </c>
      <c r="H64" s="45">
        <v>0</v>
      </c>
      <c r="I64" s="45">
        <v>0</v>
      </c>
    </row>
    <row r="65" spans="1:9" x14ac:dyDescent="0.25">
      <c r="A65" s="38" t="s">
        <v>126</v>
      </c>
      <c r="B65" s="39" t="s">
        <v>127</v>
      </c>
      <c r="C65" s="45">
        <v>1.2999999999999999E-3</v>
      </c>
      <c r="D65" s="46">
        <v>0</v>
      </c>
      <c r="E65" s="45">
        <v>0</v>
      </c>
      <c r="F65" s="45">
        <v>0</v>
      </c>
      <c r="G65" s="45">
        <v>0</v>
      </c>
      <c r="H65" s="45">
        <v>0</v>
      </c>
      <c r="I65" s="45">
        <v>0</v>
      </c>
    </row>
    <row r="66" spans="1:9" x14ac:dyDescent="0.25">
      <c r="A66" s="38" t="s">
        <v>128</v>
      </c>
      <c r="B66" s="39" t="s">
        <v>129</v>
      </c>
      <c r="C66" s="45">
        <v>1.2999999999999999E-3</v>
      </c>
      <c r="D66" s="46">
        <v>0</v>
      </c>
      <c r="E66" s="45">
        <v>0</v>
      </c>
      <c r="F66" s="45">
        <v>0</v>
      </c>
      <c r="G66" s="45">
        <v>0</v>
      </c>
      <c r="H66" s="45">
        <v>0</v>
      </c>
      <c r="I66" s="45">
        <v>0</v>
      </c>
    </row>
    <row r="67" spans="1:9" x14ac:dyDescent="0.25">
      <c r="A67" s="38" t="s">
        <v>130</v>
      </c>
      <c r="B67" s="39" t="s">
        <v>131</v>
      </c>
      <c r="C67" s="45">
        <v>1.2999999999999999E-3</v>
      </c>
      <c r="D67" s="46">
        <v>0</v>
      </c>
      <c r="E67" s="45">
        <v>0</v>
      </c>
      <c r="F67" s="45">
        <v>0</v>
      </c>
      <c r="G67" s="45">
        <v>0</v>
      </c>
      <c r="H67" s="45">
        <v>0</v>
      </c>
      <c r="I67" s="45">
        <v>0</v>
      </c>
    </row>
    <row r="68" spans="1:9" x14ac:dyDescent="0.25">
      <c r="A68" s="38" t="s">
        <v>132</v>
      </c>
      <c r="B68" s="39" t="s">
        <v>133</v>
      </c>
      <c r="C68" s="45">
        <v>1.2999999999999999E-3</v>
      </c>
      <c r="D68" s="46">
        <v>0</v>
      </c>
      <c r="E68" s="45">
        <v>0</v>
      </c>
      <c r="F68" s="45">
        <v>0</v>
      </c>
      <c r="G68" s="45">
        <v>0</v>
      </c>
      <c r="H68" s="45">
        <v>0</v>
      </c>
      <c r="I68" s="45">
        <v>0</v>
      </c>
    </row>
    <row r="69" spans="1:9" x14ac:dyDescent="0.25">
      <c r="A69" s="38" t="s">
        <v>134</v>
      </c>
      <c r="B69" s="39" t="s">
        <v>135</v>
      </c>
      <c r="C69" s="45">
        <v>1.2999999999999999E-3</v>
      </c>
      <c r="D69" s="46">
        <v>0</v>
      </c>
      <c r="E69" s="45">
        <v>0</v>
      </c>
      <c r="F69" s="45">
        <v>0</v>
      </c>
      <c r="G69" s="45">
        <v>0</v>
      </c>
      <c r="H69" s="45">
        <v>0</v>
      </c>
      <c r="I69" s="45">
        <v>0</v>
      </c>
    </row>
    <row r="70" spans="1:9" x14ac:dyDescent="0.25">
      <c r="A70" s="38" t="s">
        <v>136</v>
      </c>
      <c r="B70" s="39" t="s">
        <v>137</v>
      </c>
      <c r="C70" s="45">
        <v>1.2999999999999999E-3</v>
      </c>
      <c r="D70" s="46">
        <v>0</v>
      </c>
      <c r="E70" s="45">
        <v>0</v>
      </c>
      <c r="F70" s="45">
        <v>0</v>
      </c>
      <c r="G70" s="45">
        <v>0</v>
      </c>
      <c r="H70" s="45">
        <v>0</v>
      </c>
      <c r="I70" s="45">
        <v>0</v>
      </c>
    </row>
    <row r="71" spans="1:9" x14ac:dyDescent="0.25">
      <c r="A71" s="38" t="s">
        <v>138</v>
      </c>
      <c r="B71" s="39" t="s">
        <v>139</v>
      </c>
      <c r="C71" s="45">
        <v>1.2999999999999999E-3</v>
      </c>
      <c r="D71" s="46">
        <v>0</v>
      </c>
      <c r="E71" s="45">
        <v>0</v>
      </c>
      <c r="F71" s="45">
        <v>0</v>
      </c>
      <c r="G71" s="45">
        <v>0</v>
      </c>
      <c r="H71" s="45">
        <v>0</v>
      </c>
      <c r="I71" s="45">
        <v>0</v>
      </c>
    </row>
    <row r="72" spans="1:9" x14ac:dyDescent="0.25">
      <c r="A72" s="38" t="s">
        <v>140</v>
      </c>
      <c r="B72" s="39" t="s">
        <v>141</v>
      </c>
      <c r="C72" s="45">
        <v>1.2999999999999999E-3</v>
      </c>
      <c r="D72" s="46">
        <v>0</v>
      </c>
      <c r="E72" s="45">
        <v>0</v>
      </c>
      <c r="F72" s="45">
        <v>0</v>
      </c>
      <c r="G72" s="45">
        <v>0</v>
      </c>
      <c r="H72" s="45">
        <v>0</v>
      </c>
      <c r="I72" s="45">
        <v>0</v>
      </c>
    </row>
    <row r="73" spans="1:9" x14ac:dyDescent="0.25">
      <c r="A73" s="38" t="s">
        <v>142</v>
      </c>
      <c r="B73" s="39" t="s">
        <v>143</v>
      </c>
      <c r="C73" s="45">
        <v>1.2999999999999999E-3</v>
      </c>
      <c r="D73" s="46">
        <v>0</v>
      </c>
      <c r="E73" s="45">
        <v>0</v>
      </c>
      <c r="F73" s="45">
        <v>0</v>
      </c>
      <c r="G73" s="45">
        <v>0</v>
      </c>
      <c r="H73" s="45">
        <v>0</v>
      </c>
      <c r="I73" s="45">
        <v>0</v>
      </c>
    </row>
    <row r="74" spans="1:9" x14ac:dyDescent="0.25">
      <c r="A74" s="38" t="s">
        <v>144</v>
      </c>
      <c r="B74" s="39" t="s">
        <v>145</v>
      </c>
      <c r="C74" s="45">
        <v>1.2999999999999999E-3</v>
      </c>
      <c r="D74" s="46">
        <v>0</v>
      </c>
      <c r="E74" s="45">
        <v>0</v>
      </c>
      <c r="F74" s="45">
        <v>0</v>
      </c>
      <c r="G74" s="45">
        <v>0</v>
      </c>
      <c r="H74" s="45">
        <v>0</v>
      </c>
      <c r="I74" s="45">
        <v>0</v>
      </c>
    </row>
    <row r="75" spans="1:9" x14ac:dyDescent="0.25">
      <c r="A75" s="38" t="s">
        <v>146</v>
      </c>
      <c r="B75" s="39" t="s">
        <v>147</v>
      </c>
      <c r="C75" s="45">
        <v>1.2999999999999999E-3</v>
      </c>
      <c r="D75" s="46">
        <v>0</v>
      </c>
      <c r="E75" s="45">
        <v>0</v>
      </c>
      <c r="F75" s="45">
        <v>0</v>
      </c>
      <c r="G75" s="45">
        <v>0</v>
      </c>
      <c r="H75" s="45">
        <v>0</v>
      </c>
      <c r="I75" s="45">
        <v>0</v>
      </c>
    </row>
    <row r="76" spans="1:9" x14ac:dyDescent="0.25">
      <c r="A76" s="38" t="s">
        <v>148</v>
      </c>
      <c r="B76" s="39" t="s">
        <v>149</v>
      </c>
      <c r="C76" s="45">
        <v>1.2999999999999999E-3</v>
      </c>
      <c r="D76" s="46">
        <v>0</v>
      </c>
      <c r="E76" s="45">
        <v>0</v>
      </c>
      <c r="F76" s="45">
        <v>0</v>
      </c>
      <c r="G76" s="45">
        <v>0</v>
      </c>
      <c r="H76" s="45">
        <v>0</v>
      </c>
      <c r="I76" s="45">
        <v>0</v>
      </c>
    </row>
    <row r="77" spans="1:9" x14ac:dyDescent="0.25">
      <c r="A77" s="38" t="s">
        <v>150</v>
      </c>
      <c r="B77" s="39" t="s">
        <v>151</v>
      </c>
      <c r="C77" s="45">
        <v>1.2999999999999999E-3</v>
      </c>
      <c r="D77" s="46">
        <v>0</v>
      </c>
      <c r="E77" s="45">
        <v>0</v>
      </c>
      <c r="F77" s="45">
        <v>0</v>
      </c>
      <c r="G77" s="45">
        <v>0</v>
      </c>
      <c r="H77" s="45">
        <v>0</v>
      </c>
      <c r="I77" s="45">
        <v>0</v>
      </c>
    </row>
    <row r="78" spans="1:9" x14ac:dyDescent="0.25">
      <c r="A78" s="38" t="s">
        <v>152</v>
      </c>
      <c r="B78" s="39" t="s">
        <v>153</v>
      </c>
      <c r="C78" s="45">
        <v>1.2999999999999999E-3</v>
      </c>
      <c r="D78" s="46">
        <v>0</v>
      </c>
      <c r="E78" s="45">
        <v>0</v>
      </c>
      <c r="F78" s="45">
        <v>0</v>
      </c>
      <c r="G78" s="45">
        <v>0</v>
      </c>
      <c r="H78" s="45">
        <v>0</v>
      </c>
      <c r="I78" s="45">
        <v>0</v>
      </c>
    </row>
    <row r="79" spans="1:9" x14ac:dyDescent="0.25">
      <c r="A79" s="38" t="s">
        <v>154</v>
      </c>
      <c r="B79" s="39" t="s">
        <v>155</v>
      </c>
      <c r="C79" s="45">
        <v>1.2999999999999999E-3</v>
      </c>
      <c r="D79" s="46">
        <v>0</v>
      </c>
      <c r="E79" s="45">
        <v>0</v>
      </c>
      <c r="F79" s="45">
        <v>0</v>
      </c>
      <c r="G79" s="45">
        <v>0</v>
      </c>
      <c r="H79" s="45">
        <v>0</v>
      </c>
      <c r="I79" s="45">
        <v>0</v>
      </c>
    </row>
    <row r="80" spans="1:9" x14ac:dyDescent="0.25">
      <c r="A80" s="38" t="s">
        <v>156</v>
      </c>
      <c r="B80" s="39" t="s">
        <v>157</v>
      </c>
      <c r="C80" s="45">
        <v>1.2999999999999999E-3</v>
      </c>
      <c r="D80" s="46">
        <v>0</v>
      </c>
      <c r="E80" s="45">
        <v>0</v>
      </c>
      <c r="F80" s="45">
        <v>0</v>
      </c>
      <c r="G80" s="45">
        <v>0</v>
      </c>
      <c r="H80" s="45">
        <v>0</v>
      </c>
      <c r="I80" s="45">
        <v>0</v>
      </c>
    </row>
    <row r="81" spans="1:9" x14ac:dyDescent="0.25">
      <c r="A81" s="38" t="s">
        <v>158</v>
      </c>
      <c r="B81" s="39" t="s">
        <v>159</v>
      </c>
      <c r="C81" s="45">
        <v>1.2999999999999999E-3</v>
      </c>
      <c r="D81" s="46">
        <v>0</v>
      </c>
      <c r="E81" s="45">
        <v>0</v>
      </c>
      <c r="F81" s="45">
        <v>0</v>
      </c>
      <c r="G81" s="45">
        <v>0</v>
      </c>
      <c r="H81" s="45">
        <v>0</v>
      </c>
      <c r="I81" s="45">
        <v>0</v>
      </c>
    </row>
    <row r="82" spans="1:9" x14ac:dyDescent="0.25">
      <c r="A82" s="38" t="s">
        <v>160</v>
      </c>
      <c r="B82" s="39" t="s">
        <v>161</v>
      </c>
      <c r="C82" s="45">
        <v>1.2999999999999999E-3</v>
      </c>
      <c r="D82" s="46">
        <v>0</v>
      </c>
      <c r="E82" s="45">
        <v>0</v>
      </c>
      <c r="F82" s="45">
        <v>0</v>
      </c>
      <c r="G82" s="45">
        <v>0</v>
      </c>
      <c r="H82" s="45">
        <v>0</v>
      </c>
      <c r="I82" s="45">
        <v>0</v>
      </c>
    </row>
    <row r="83" spans="1:9" x14ac:dyDescent="0.25">
      <c r="A83" s="38" t="s">
        <v>162</v>
      </c>
      <c r="B83" s="39" t="s">
        <v>163</v>
      </c>
      <c r="C83" s="45">
        <v>1.2999999999999999E-3</v>
      </c>
      <c r="D83" s="46">
        <v>0</v>
      </c>
      <c r="E83" s="46">
        <v>6.1999999999999998E-3</v>
      </c>
      <c r="F83" s="46">
        <v>1.04E-2</v>
      </c>
      <c r="G83" s="46">
        <v>3.5000000000000001E-3</v>
      </c>
      <c r="H83" s="46">
        <v>4.5999999999999999E-3</v>
      </c>
      <c r="I83" s="46">
        <v>1.1000000000000001E-3</v>
      </c>
    </row>
    <row r="84" spans="1:9" x14ac:dyDescent="0.25">
      <c r="A84" s="38" t="s">
        <v>164</v>
      </c>
      <c r="B84" s="39" t="s">
        <v>165</v>
      </c>
      <c r="C84" s="45">
        <v>1.2999999999999999E-3</v>
      </c>
      <c r="D84" s="46">
        <v>0</v>
      </c>
      <c r="E84" s="46">
        <v>6.1999999999999998E-3</v>
      </c>
      <c r="F84" s="46">
        <v>1.04E-2</v>
      </c>
      <c r="G84" s="46">
        <v>3.5000000000000001E-3</v>
      </c>
      <c r="H84" s="46">
        <v>4.5999999999999999E-3</v>
      </c>
      <c r="I84" s="46">
        <v>1.1000000000000001E-3</v>
      </c>
    </row>
    <row r="85" spans="1:9" x14ac:dyDescent="0.25">
      <c r="A85" s="38" t="s">
        <v>166</v>
      </c>
      <c r="B85" s="39" t="s">
        <v>167</v>
      </c>
      <c r="C85" s="45">
        <v>1.2999999999999999E-3</v>
      </c>
      <c r="D85" s="46">
        <v>0</v>
      </c>
      <c r="E85" s="46">
        <v>6.1999999999999998E-3</v>
      </c>
      <c r="F85" s="46">
        <v>1.04E-2</v>
      </c>
      <c r="G85" s="46">
        <v>3.5000000000000001E-3</v>
      </c>
      <c r="H85" s="46">
        <v>4.5999999999999999E-3</v>
      </c>
      <c r="I85" s="46">
        <v>1.1000000000000001E-3</v>
      </c>
    </row>
    <row r="86" spans="1:9" x14ac:dyDescent="0.25">
      <c r="A86" s="38" t="s">
        <v>168</v>
      </c>
      <c r="B86" s="39" t="s">
        <v>169</v>
      </c>
      <c r="C86" s="45">
        <v>1.2999999999999999E-3</v>
      </c>
      <c r="D86" s="46">
        <v>0</v>
      </c>
      <c r="E86" s="46">
        <v>6.1999999999999998E-3</v>
      </c>
      <c r="F86" s="46">
        <v>1.04E-2</v>
      </c>
      <c r="G86" s="46">
        <v>3.5000000000000001E-3</v>
      </c>
      <c r="H86" s="46">
        <v>4.5999999999999999E-3</v>
      </c>
      <c r="I86" s="46">
        <v>1.1000000000000001E-3</v>
      </c>
    </row>
    <row r="87" spans="1:9" x14ac:dyDescent="0.25">
      <c r="A87" s="38" t="s">
        <v>170</v>
      </c>
      <c r="B87" s="39" t="s">
        <v>171</v>
      </c>
      <c r="C87" s="45">
        <v>1.2999999999999999E-3</v>
      </c>
      <c r="D87" s="46">
        <v>0</v>
      </c>
      <c r="E87" s="45">
        <v>0</v>
      </c>
      <c r="F87" s="45">
        <v>0</v>
      </c>
      <c r="G87" s="45">
        <v>0</v>
      </c>
      <c r="H87" s="45">
        <v>0</v>
      </c>
      <c r="I87" s="45">
        <v>0</v>
      </c>
    </row>
    <row r="88" spans="1:9" x14ac:dyDescent="0.25">
      <c r="A88" s="38" t="s">
        <v>172</v>
      </c>
      <c r="B88" s="39" t="s">
        <v>173</v>
      </c>
      <c r="C88" s="45">
        <v>1.2999999999999999E-3</v>
      </c>
      <c r="D88" s="46">
        <v>0</v>
      </c>
      <c r="E88" s="45">
        <v>0</v>
      </c>
      <c r="F88" s="45">
        <v>0</v>
      </c>
      <c r="G88" s="45">
        <v>0</v>
      </c>
      <c r="H88" s="45">
        <v>0</v>
      </c>
      <c r="I88" s="45">
        <v>0</v>
      </c>
    </row>
    <row r="89" spans="1:9" x14ac:dyDescent="0.25">
      <c r="A89" s="38" t="s">
        <v>174</v>
      </c>
      <c r="B89" s="39" t="s">
        <v>175</v>
      </c>
      <c r="C89" s="45">
        <v>1.2999999999999999E-3</v>
      </c>
      <c r="D89" s="46">
        <v>0</v>
      </c>
      <c r="E89" s="45">
        <v>0</v>
      </c>
      <c r="F89" s="45">
        <v>0</v>
      </c>
      <c r="G89" s="45">
        <v>0</v>
      </c>
      <c r="H89" s="45">
        <v>0</v>
      </c>
      <c r="I89" s="45">
        <v>0</v>
      </c>
    </row>
    <row r="90" spans="1:9" x14ac:dyDescent="0.25">
      <c r="A90" s="38" t="s">
        <v>176</v>
      </c>
      <c r="B90" s="39" t="s">
        <v>177</v>
      </c>
      <c r="C90" s="45">
        <v>1.2999999999999999E-3</v>
      </c>
      <c r="D90" s="46">
        <v>0</v>
      </c>
      <c r="E90" s="45">
        <v>0</v>
      </c>
      <c r="F90" s="45">
        <v>0</v>
      </c>
      <c r="G90" s="45">
        <v>0</v>
      </c>
      <c r="H90" s="45">
        <v>0</v>
      </c>
      <c r="I90" s="45">
        <v>0</v>
      </c>
    </row>
    <row r="91" spans="1:9" x14ac:dyDescent="0.25">
      <c r="A91" s="38" t="s">
        <v>178</v>
      </c>
      <c r="B91" s="39" t="s">
        <v>179</v>
      </c>
      <c r="C91" s="45">
        <v>1.2999999999999999E-3</v>
      </c>
      <c r="D91" s="46">
        <v>0</v>
      </c>
      <c r="E91" s="46">
        <v>6.1999999999999998E-3</v>
      </c>
      <c r="F91" s="46">
        <v>1.04E-2</v>
      </c>
      <c r="G91" s="46">
        <v>3.5000000000000001E-3</v>
      </c>
      <c r="H91" s="46">
        <v>4.5999999999999999E-3</v>
      </c>
      <c r="I91" s="46">
        <v>1.1000000000000001E-3</v>
      </c>
    </row>
    <row r="92" spans="1:9" x14ac:dyDescent="0.25">
      <c r="A92" s="38" t="s">
        <v>180</v>
      </c>
      <c r="B92" s="39" t="s">
        <v>181</v>
      </c>
      <c r="C92" s="45">
        <v>1.2999999999999999E-3</v>
      </c>
      <c r="D92" s="46">
        <v>0</v>
      </c>
      <c r="E92" s="46">
        <v>6.1999999999999998E-3</v>
      </c>
      <c r="F92" s="46">
        <v>1.04E-2</v>
      </c>
      <c r="G92" s="46">
        <v>3.5000000000000001E-3</v>
      </c>
      <c r="H92" s="46">
        <v>4.5999999999999999E-3</v>
      </c>
      <c r="I92" s="46">
        <v>1.1000000000000001E-3</v>
      </c>
    </row>
    <row r="93" spans="1:9" x14ac:dyDescent="0.25">
      <c r="A93" s="38" t="s">
        <v>182</v>
      </c>
      <c r="B93" s="39" t="s">
        <v>183</v>
      </c>
      <c r="C93" s="45">
        <v>1.2999999999999999E-3</v>
      </c>
      <c r="D93" s="46">
        <v>0</v>
      </c>
      <c r="E93" s="46">
        <v>6.1999999999999998E-3</v>
      </c>
      <c r="F93" s="46">
        <v>1.04E-2</v>
      </c>
      <c r="G93" s="46">
        <v>3.5000000000000001E-3</v>
      </c>
      <c r="H93" s="46">
        <v>4.5999999999999999E-3</v>
      </c>
      <c r="I93" s="46">
        <v>1.1000000000000001E-3</v>
      </c>
    </row>
    <row r="94" spans="1:9" x14ac:dyDescent="0.25">
      <c r="A94" s="38" t="s">
        <v>184</v>
      </c>
      <c r="B94" s="39" t="s">
        <v>185</v>
      </c>
      <c r="C94" s="45">
        <v>1.2999999999999999E-3</v>
      </c>
      <c r="D94" s="46">
        <v>0</v>
      </c>
      <c r="E94" s="46">
        <v>6.1999999999999998E-3</v>
      </c>
      <c r="F94" s="46">
        <v>1.04E-2</v>
      </c>
      <c r="G94" s="46">
        <v>3.5000000000000001E-3</v>
      </c>
      <c r="H94" s="46">
        <v>4.5999999999999999E-3</v>
      </c>
      <c r="I94" s="46">
        <v>1.1000000000000001E-3</v>
      </c>
    </row>
    <row r="95" spans="1:9" x14ac:dyDescent="0.25">
      <c r="A95" s="38" t="s">
        <v>186</v>
      </c>
      <c r="B95" s="39" t="s">
        <v>187</v>
      </c>
      <c r="C95" s="45">
        <v>1.2999999999999999E-3</v>
      </c>
      <c r="D95" s="46">
        <v>0</v>
      </c>
      <c r="E95" s="46">
        <v>6.1999999999999998E-3</v>
      </c>
      <c r="F95" s="46">
        <v>1.04E-2</v>
      </c>
      <c r="G95" s="46">
        <v>3.5000000000000001E-3</v>
      </c>
      <c r="H95" s="46">
        <v>4.5999999999999999E-3</v>
      </c>
      <c r="I95" s="46">
        <v>1.1000000000000001E-3</v>
      </c>
    </row>
    <row r="96" spans="1:9" x14ac:dyDescent="0.25">
      <c r="A96" s="38" t="s">
        <v>188</v>
      </c>
      <c r="B96" s="39" t="s">
        <v>189</v>
      </c>
      <c r="C96" s="45">
        <v>1.2999999999999999E-3</v>
      </c>
      <c r="D96" s="46">
        <v>0</v>
      </c>
      <c r="E96" s="46">
        <v>6.1999999999999998E-3</v>
      </c>
      <c r="F96" s="46">
        <v>1.04E-2</v>
      </c>
      <c r="G96" s="46">
        <v>3.5000000000000001E-3</v>
      </c>
      <c r="H96" s="46">
        <v>4.5999999999999999E-3</v>
      </c>
      <c r="I96" s="46">
        <v>1.1000000000000001E-3</v>
      </c>
    </row>
    <row r="97" spans="1:9" x14ac:dyDescent="0.25">
      <c r="A97" s="38" t="s">
        <v>190</v>
      </c>
      <c r="B97" s="39" t="s">
        <v>191</v>
      </c>
      <c r="C97" s="45">
        <v>1.2999999999999999E-3</v>
      </c>
      <c r="D97" s="46">
        <v>0</v>
      </c>
      <c r="E97" s="46">
        <v>6.1999999999999998E-3</v>
      </c>
      <c r="F97" s="46">
        <v>1.04E-2</v>
      </c>
      <c r="G97" s="46">
        <v>3.5000000000000001E-3</v>
      </c>
      <c r="H97" s="46">
        <v>4.5999999999999999E-3</v>
      </c>
      <c r="I97" s="46">
        <v>1.1000000000000001E-3</v>
      </c>
    </row>
    <row r="98" spans="1:9" x14ac:dyDescent="0.25">
      <c r="A98" s="38" t="s">
        <v>192</v>
      </c>
      <c r="B98" s="39" t="s">
        <v>193</v>
      </c>
      <c r="C98" s="45">
        <v>1.2999999999999999E-3</v>
      </c>
      <c r="D98" s="46">
        <v>0</v>
      </c>
      <c r="E98" s="46">
        <v>6.1999999999999998E-3</v>
      </c>
      <c r="F98" s="46">
        <v>1.04E-2</v>
      </c>
      <c r="G98" s="46">
        <v>3.5000000000000001E-3</v>
      </c>
      <c r="H98" s="46">
        <v>4.5999999999999999E-3</v>
      </c>
      <c r="I98" s="46">
        <v>1.1000000000000001E-3</v>
      </c>
    </row>
    <row r="99" spans="1:9" x14ac:dyDescent="0.25">
      <c r="A99" s="38" t="s">
        <v>194</v>
      </c>
      <c r="B99" s="39" t="s">
        <v>195</v>
      </c>
      <c r="C99" s="45">
        <v>1.2999999999999999E-3</v>
      </c>
      <c r="D99" s="46">
        <v>0</v>
      </c>
      <c r="E99" s="45">
        <v>0</v>
      </c>
      <c r="F99" s="45">
        <v>0</v>
      </c>
      <c r="G99" s="45">
        <v>0</v>
      </c>
      <c r="H99" s="45">
        <v>0</v>
      </c>
      <c r="I99" s="45">
        <v>0</v>
      </c>
    </row>
    <row r="100" spans="1:9" x14ac:dyDescent="0.25">
      <c r="A100" s="38" t="s">
        <v>196</v>
      </c>
      <c r="B100" s="39" t="s">
        <v>197</v>
      </c>
      <c r="C100" s="45">
        <v>1.2999999999999999E-3</v>
      </c>
      <c r="D100" s="46">
        <v>0</v>
      </c>
      <c r="E100" s="45">
        <v>0</v>
      </c>
      <c r="F100" s="45">
        <v>0</v>
      </c>
      <c r="G100" s="45">
        <v>0</v>
      </c>
      <c r="H100" s="45">
        <v>0</v>
      </c>
      <c r="I100" s="45">
        <v>0</v>
      </c>
    </row>
    <row r="101" spans="1:9" x14ac:dyDescent="0.25">
      <c r="A101" s="38" t="s">
        <v>198</v>
      </c>
      <c r="B101" s="39" t="s">
        <v>199</v>
      </c>
      <c r="C101" s="45">
        <v>1.2999999999999999E-3</v>
      </c>
      <c r="D101" s="46">
        <v>0</v>
      </c>
      <c r="E101" s="45">
        <v>0</v>
      </c>
      <c r="F101" s="45">
        <v>0</v>
      </c>
      <c r="G101" s="45">
        <v>0</v>
      </c>
      <c r="H101" s="45">
        <v>0</v>
      </c>
      <c r="I101" s="45">
        <v>0</v>
      </c>
    </row>
    <row r="102" spans="1:9" x14ac:dyDescent="0.25">
      <c r="A102" s="38" t="s">
        <v>200</v>
      </c>
      <c r="B102" s="39" t="s">
        <v>201</v>
      </c>
      <c r="C102" s="45">
        <v>1.2999999999999999E-3</v>
      </c>
      <c r="D102" s="46">
        <v>0</v>
      </c>
      <c r="E102" s="45">
        <v>0</v>
      </c>
      <c r="F102" s="45">
        <v>0</v>
      </c>
      <c r="G102" s="45">
        <v>0</v>
      </c>
      <c r="H102" s="45">
        <v>0</v>
      </c>
      <c r="I102" s="45">
        <v>0</v>
      </c>
    </row>
    <row r="103" spans="1:9" x14ac:dyDescent="0.25">
      <c r="A103" s="38" t="s">
        <v>202</v>
      </c>
      <c r="B103" s="39" t="s">
        <v>203</v>
      </c>
      <c r="C103" s="45">
        <v>1.2999999999999999E-3</v>
      </c>
      <c r="D103" s="46">
        <v>0</v>
      </c>
      <c r="E103" s="45">
        <v>0</v>
      </c>
      <c r="F103" s="45">
        <v>0</v>
      </c>
      <c r="G103" s="45">
        <v>0</v>
      </c>
      <c r="H103" s="45">
        <v>0</v>
      </c>
      <c r="I103" s="45">
        <v>0</v>
      </c>
    </row>
    <row r="104" spans="1:9" x14ac:dyDescent="0.25">
      <c r="A104" s="38" t="s">
        <v>204</v>
      </c>
      <c r="B104" s="39" t="s">
        <v>205</v>
      </c>
      <c r="C104" s="45">
        <v>1.2999999999999999E-3</v>
      </c>
      <c r="D104" s="46">
        <v>0</v>
      </c>
      <c r="E104" s="45">
        <v>0</v>
      </c>
      <c r="F104" s="45">
        <v>0</v>
      </c>
      <c r="G104" s="45">
        <v>0</v>
      </c>
      <c r="H104" s="45">
        <v>0</v>
      </c>
      <c r="I104" s="45">
        <v>0</v>
      </c>
    </row>
    <row r="105" spans="1:9" x14ac:dyDescent="0.25">
      <c r="A105" s="38" t="s">
        <v>206</v>
      </c>
      <c r="B105" s="39" t="s">
        <v>207</v>
      </c>
      <c r="C105" s="45">
        <v>1.2999999999999999E-3</v>
      </c>
      <c r="D105" s="46">
        <v>0</v>
      </c>
      <c r="E105" s="45">
        <v>0</v>
      </c>
      <c r="F105" s="45">
        <v>0</v>
      </c>
      <c r="G105" s="45">
        <v>0</v>
      </c>
      <c r="H105" s="45">
        <v>0</v>
      </c>
      <c r="I105" s="45">
        <v>0</v>
      </c>
    </row>
    <row r="106" spans="1:9" x14ac:dyDescent="0.25">
      <c r="A106" s="38" t="s">
        <v>208</v>
      </c>
      <c r="B106" s="39" t="s">
        <v>209</v>
      </c>
      <c r="C106" s="45">
        <v>1.2999999999999999E-3</v>
      </c>
      <c r="D106" s="46">
        <v>0</v>
      </c>
      <c r="E106" s="45">
        <v>0</v>
      </c>
      <c r="F106" s="45">
        <v>0</v>
      </c>
      <c r="G106" s="45">
        <v>0</v>
      </c>
      <c r="H106" s="45">
        <v>0</v>
      </c>
      <c r="I106" s="45">
        <v>0</v>
      </c>
    </row>
    <row r="107" spans="1:9" x14ac:dyDescent="0.25">
      <c r="A107" s="38" t="s">
        <v>210</v>
      </c>
      <c r="B107" s="39" t="s">
        <v>211</v>
      </c>
      <c r="C107" s="45">
        <v>1.2999999999999999E-3</v>
      </c>
      <c r="D107" s="46">
        <v>0</v>
      </c>
      <c r="E107" s="45">
        <v>0</v>
      </c>
      <c r="F107" s="45">
        <v>0</v>
      </c>
      <c r="G107" s="45">
        <v>0</v>
      </c>
      <c r="H107" s="45">
        <v>0</v>
      </c>
      <c r="I107" s="45">
        <v>0</v>
      </c>
    </row>
    <row r="108" spans="1:9" x14ac:dyDescent="0.25">
      <c r="A108" s="38" t="s">
        <v>212</v>
      </c>
      <c r="B108" s="39" t="s">
        <v>213</v>
      </c>
      <c r="C108" s="45">
        <v>1.2999999999999999E-3</v>
      </c>
      <c r="D108" s="46">
        <v>0</v>
      </c>
      <c r="E108" s="45">
        <v>0</v>
      </c>
      <c r="F108" s="45">
        <v>0</v>
      </c>
      <c r="G108" s="45">
        <v>0</v>
      </c>
      <c r="H108" s="45">
        <v>0</v>
      </c>
      <c r="I108" s="45">
        <v>0</v>
      </c>
    </row>
    <row r="109" spans="1:9" x14ac:dyDescent="0.25">
      <c r="A109" s="38" t="s">
        <v>214</v>
      </c>
      <c r="B109" s="39" t="s">
        <v>215</v>
      </c>
      <c r="C109" s="45">
        <v>1.2999999999999999E-3</v>
      </c>
      <c r="D109" s="46">
        <v>0</v>
      </c>
      <c r="E109" s="45">
        <v>0</v>
      </c>
      <c r="F109" s="45">
        <v>0</v>
      </c>
      <c r="G109" s="45">
        <v>0</v>
      </c>
      <c r="H109" s="45">
        <v>0</v>
      </c>
      <c r="I109" s="45">
        <v>0</v>
      </c>
    </row>
    <row r="110" spans="1:9" x14ac:dyDescent="0.25">
      <c r="A110" s="41"/>
      <c r="B110" s="42"/>
      <c r="C110" s="43"/>
      <c r="D110" s="43"/>
      <c r="E110" s="43"/>
      <c r="F110" s="43"/>
      <c r="G110" s="43"/>
      <c r="H110" s="43"/>
      <c r="I110" s="43"/>
    </row>
    <row r="111" spans="1:9" x14ac:dyDescent="0.25">
      <c r="A111" s="82" t="s">
        <v>216</v>
      </c>
      <c r="B111" s="83"/>
      <c r="C111" s="83"/>
      <c r="D111" s="83"/>
      <c r="E111" s="83"/>
      <c r="F111" s="83"/>
      <c r="G111" s="83"/>
      <c r="H111" s="83"/>
      <c r="I111" s="84"/>
    </row>
    <row r="112" spans="1:9" x14ac:dyDescent="0.25">
      <c r="A112" s="44"/>
    </row>
  </sheetData>
  <autoFilter ref="A14:I109" xr:uid="{00000000-0001-0000-0000-000000000000}"/>
  <mergeCells count="2">
    <mergeCell ref="C13:F13"/>
    <mergeCell ref="A111:I111"/>
  </mergeCells>
  <printOptions horizontalCentered="1"/>
  <pageMargins left="0.7" right="0.7" top="0.75" bottom="0.75" header="0.3" footer="0.3"/>
  <pageSetup scale="82" fitToHeight="0" orientation="portrait" r:id="rId1"/>
  <headerFooter>
    <oddFooter>Page &amp;P of &amp;N</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945C08-79E0-43D6-A1F1-1DE32FA1EA67}">
  <sheetPr>
    <pageSetUpPr fitToPage="1"/>
  </sheetPr>
  <dimension ref="B1:J112"/>
  <sheetViews>
    <sheetView showGridLines="0" zoomScale="70" zoomScaleNormal="70" workbookViewId="0">
      <pane ySplit="14" topLeftCell="A100" activePane="bottomLeft" state="frozen"/>
      <selection activeCell="D96" sqref="D96"/>
      <selection pane="bottomLeft" activeCell="L106" sqref="L106"/>
    </sheetView>
  </sheetViews>
  <sheetFormatPr defaultColWidth="9.140625" defaultRowHeight="15" x14ac:dyDescent="0.25"/>
  <cols>
    <col min="1" max="1" width="2.85546875" style="34" customWidth="1"/>
    <col min="2" max="2" width="10.42578125" style="8" customWidth="1"/>
    <col min="3" max="3" width="29.5703125" style="34" customWidth="1"/>
    <col min="4" max="6" width="9.140625" style="34"/>
    <col min="7" max="8" width="9.5703125" style="34" customWidth="1"/>
    <col min="9" max="9" width="10.42578125" style="34" customWidth="1"/>
    <col min="10" max="10" width="10.140625" style="34" customWidth="1"/>
    <col min="11" max="11" width="9.140625" style="34"/>
    <col min="12" max="12" width="28.28515625" style="34" bestFit="1" customWidth="1"/>
    <col min="13" max="16384" width="9.140625" style="34"/>
  </cols>
  <sheetData>
    <row r="1" spans="2:10" s="4" customFormat="1" ht="15.75" x14ac:dyDescent="0.25">
      <c r="B1" s="1" t="s">
        <v>0</v>
      </c>
      <c r="C1" s="2"/>
      <c r="D1" s="2"/>
      <c r="E1" s="2"/>
      <c r="F1" s="2"/>
      <c r="G1" s="3"/>
      <c r="H1" s="3"/>
      <c r="I1" s="3"/>
      <c r="J1" s="3"/>
    </row>
    <row r="2" spans="2:10" s="4" customFormat="1" ht="15.75" x14ac:dyDescent="0.25">
      <c r="B2" s="5" t="s">
        <v>1</v>
      </c>
      <c r="C2" s="6"/>
      <c r="D2" s="6"/>
      <c r="E2" s="6"/>
      <c r="F2" s="6"/>
      <c r="G2" s="7"/>
      <c r="H2" s="7"/>
      <c r="I2" s="7"/>
      <c r="J2" s="7"/>
    </row>
    <row r="3" spans="2:10" s="4" customFormat="1" ht="15.75" x14ac:dyDescent="0.25">
      <c r="B3" s="1" t="s">
        <v>2</v>
      </c>
      <c r="G3" s="3"/>
      <c r="H3" s="3"/>
      <c r="I3" s="3"/>
      <c r="J3" s="3"/>
    </row>
    <row r="4" spans="2:10" customFormat="1" ht="15.75" x14ac:dyDescent="0.25">
      <c r="B4" s="8"/>
      <c r="G4" s="3"/>
      <c r="H4" s="3"/>
      <c r="I4" s="3"/>
      <c r="J4" s="3"/>
    </row>
    <row r="5" spans="2:10" s="4" customFormat="1" ht="15.75" x14ac:dyDescent="0.25">
      <c r="B5" s="9" t="s">
        <v>3</v>
      </c>
      <c r="C5" s="10" t="s">
        <v>4</v>
      </c>
      <c r="D5" s="11"/>
      <c r="E5" s="12" t="s">
        <v>5</v>
      </c>
      <c r="F5" s="10" t="s">
        <v>6</v>
      </c>
      <c r="G5" s="13"/>
      <c r="H5" s="14" t="s">
        <v>7</v>
      </c>
      <c r="I5" s="11"/>
      <c r="J5" s="15"/>
    </row>
    <row r="6" spans="2:10" s="4" customFormat="1" ht="15.75" x14ac:dyDescent="0.25">
      <c r="B6" s="16" t="s">
        <v>8</v>
      </c>
      <c r="C6" s="17" t="s">
        <v>9</v>
      </c>
      <c r="D6" s="18"/>
      <c r="E6" s="19" t="s">
        <v>10</v>
      </c>
      <c r="F6" s="17" t="s">
        <v>11</v>
      </c>
      <c r="G6" s="20"/>
      <c r="H6" s="21" t="s">
        <v>12</v>
      </c>
      <c r="I6" s="18"/>
      <c r="J6" s="22"/>
    </row>
    <row r="7" spans="2:10" customFormat="1" ht="15.75" x14ac:dyDescent="0.25">
      <c r="B7" s="16" t="s">
        <v>13</v>
      </c>
      <c r="C7" s="17" t="s">
        <v>14</v>
      </c>
      <c r="D7" s="23"/>
      <c r="E7" s="19" t="s">
        <v>15</v>
      </c>
      <c r="F7" s="17" t="s">
        <v>16</v>
      </c>
      <c r="G7" s="20"/>
      <c r="H7" s="21" t="s">
        <v>17</v>
      </c>
      <c r="I7" s="23"/>
      <c r="J7" s="22"/>
    </row>
    <row r="8" spans="2:10" customFormat="1" ht="15.75" x14ac:dyDescent="0.25">
      <c r="B8" s="24" t="s">
        <v>18</v>
      </c>
      <c r="C8" s="25" t="s">
        <v>19</v>
      </c>
      <c r="D8" s="26"/>
      <c r="E8" s="26"/>
      <c r="F8" s="26"/>
      <c r="G8" s="27"/>
      <c r="H8" s="28"/>
      <c r="I8" s="26"/>
      <c r="J8" s="27"/>
    </row>
    <row r="9" spans="2:10" customFormat="1" ht="15.75" x14ac:dyDescent="0.25">
      <c r="B9" s="29"/>
      <c r="C9" s="17"/>
      <c r="D9" s="23"/>
      <c r="E9" s="23"/>
      <c r="F9" s="23"/>
      <c r="G9" s="23"/>
      <c r="H9" s="23"/>
      <c r="I9" s="23"/>
      <c r="J9" s="23"/>
    </row>
    <row r="10" spans="2:10" customFormat="1" ht="15.75" x14ac:dyDescent="0.25">
      <c r="B10" s="30" t="s">
        <v>20</v>
      </c>
      <c r="C10" s="17"/>
      <c r="D10" s="23"/>
      <c r="E10" s="23"/>
      <c r="F10" s="23"/>
      <c r="G10" s="23"/>
      <c r="H10" s="23"/>
      <c r="I10" s="23"/>
      <c r="J10" s="23"/>
    </row>
    <row r="11" spans="2:10" customFormat="1" ht="15.75" x14ac:dyDescent="0.25">
      <c r="B11" s="30" t="s">
        <v>21</v>
      </c>
      <c r="C11" s="17"/>
      <c r="D11" s="23"/>
      <c r="E11" s="23"/>
      <c r="F11" s="23"/>
      <c r="G11" s="23"/>
      <c r="H11" s="23"/>
      <c r="I11" s="23"/>
      <c r="J11" s="23"/>
    </row>
    <row r="12" spans="2:10" customFormat="1" ht="15.75" x14ac:dyDescent="0.25">
      <c r="B12" s="30" t="s">
        <v>22</v>
      </c>
      <c r="C12" s="17"/>
      <c r="D12" s="23"/>
      <c r="E12" s="23"/>
      <c r="F12" s="23"/>
      <c r="G12" s="23"/>
      <c r="H12" s="23"/>
      <c r="I12" s="23"/>
      <c r="J12" s="23"/>
    </row>
    <row r="13" spans="2:10" customFormat="1" ht="15.75" x14ac:dyDescent="0.25">
      <c r="D13" s="79" t="s">
        <v>23</v>
      </c>
      <c r="E13" s="80"/>
      <c r="F13" s="80"/>
      <c r="G13" s="81"/>
      <c r="H13" s="3"/>
      <c r="I13" s="3"/>
    </row>
    <row r="14" spans="2:10" ht="15.75" thickBot="1" x14ac:dyDescent="0.3">
      <c r="B14" s="31" t="s">
        <v>24</v>
      </c>
      <c r="C14" s="32" t="s">
        <v>25</v>
      </c>
      <c r="D14" s="33" t="s">
        <v>3</v>
      </c>
      <c r="E14" s="33" t="s">
        <v>8</v>
      </c>
      <c r="F14" s="33" t="s">
        <v>13</v>
      </c>
      <c r="G14" s="33" t="s">
        <v>18</v>
      </c>
      <c r="H14" s="33" t="s">
        <v>5</v>
      </c>
      <c r="I14" s="33" t="s">
        <v>26</v>
      </c>
      <c r="J14" s="33" t="s">
        <v>27</v>
      </c>
    </row>
    <row r="15" spans="2:10" x14ac:dyDescent="0.25">
      <c r="B15" s="35" t="s">
        <v>28</v>
      </c>
      <c r="C15" s="36" t="s">
        <v>29</v>
      </c>
      <c r="D15" s="37">
        <v>1</v>
      </c>
      <c r="E15" s="37">
        <v>1</v>
      </c>
      <c r="F15" s="37">
        <v>1</v>
      </c>
      <c r="G15" s="37">
        <v>1</v>
      </c>
      <c r="H15" s="37">
        <v>1</v>
      </c>
      <c r="I15" s="37">
        <v>1</v>
      </c>
      <c r="J15" s="37">
        <v>1</v>
      </c>
    </row>
    <row r="16" spans="2:10" x14ac:dyDescent="0.25">
      <c r="B16" s="38" t="s">
        <v>30</v>
      </c>
      <c r="C16" s="39" t="s">
        <v>31</v>
      </c>
      <c r="D16" s="40">
        <v>1</v>
      </c>
      <c r="E16" s="40"/>
      <c r="F16" s="40">
        <v>1</v>
      </c>
      <c r="G16" s="40">
        <v>1</v>
      </c>
      <c r="H16" s="40">
        <v>1</v>
      </c>
      <c r="I16" s="40">
        <v>1</v>
      </c>
      <c r="J16" s="40">
        <v>1</v>
      </c>
    </row>
    <row r="17" spans="2:10" x14ac:dyDescent="0.25">
      <c r="B17" s="38" t="s">
        <v>32</v>
      </c>
      <c r="C17" s="39" t="s">
        <v>33</v>
      </c>
      <c r="D17" s="40">
        <v>1</v>
      </c>
      <c r="E17" s="40"/>
      <c r="F17" s="40">
        <v>1</v>
      </c>
      <c r="G17" s="40">
        <v>1</v>
      </c>
      <c r="H17" s="40">
        <v>1</v>
      </c>
      <c r="I17" s="40">
        <v>1</v>
      </c>
      <c r="J17" s="40">
        <v>1</v>
      </c>
    </row>
    <row r="18" spans="2:10" x14ac:dyDescent="0.25">
      <c r="B18" s="38" t="s">
        <v>34</v>
      </c>
      <c r="C18" s="39" t="s">
        <v>35</v>
      </c>
      <c r="D18" s="40">
        <v>1</v>
      </c>
      <c r="E18" s="40"/>
      <c r="F18" s="40">
        <v>1</v>
      </c>
      <c r="G18" s="40">
        <v>1</v>
      </c>
      <c r="H18" s="40">
        <v>1</v>
      </c>
      <c r="I18" s="40">
        <v>1</v>
      </c>
      <c r="J18" s="40">
        <v>1</v>
      </c>
    </row>
    <row r="19" spans="2:10" x14ac:dyDescent="0.25">
      <c r="B19" s="38" t="s">
        <v>36</v>
      </c>
      <c r="C19" s="39" t="s">
        <v>37</v>
      </c>
      <c r="D19" s="40">
        <v>1</v>
      </c>
      <c r="E19" s="40"/>
      <c r="F19" s="40">
        <v>1</v>
      </c>
      <c r="G19" s="40">
        <v>1</v>
      </c>
      <c r="H19" s="40">
        <v>1</v>
      </c>
      <c r="I19" s="40">
        <v>1</v>
      </c>
      <c r="J19" s="40">
        <v>1</v>
      </c>
    </row>
    <row r="20" spans="2:10" x14ac:dyDescent="0.25">
      <c r="B20" s="38" t="s">
        <v>38</v>
      </c>
      <c r="C20" s="39" t="s">
        <v>39</v>
      </c>
      <c r="D20" s="40">
        <v>1</v>
      </c>
      <c r="E20" s="40"/>
      <c r="F20" s="40">
        <v>1</v>
      </c>
      <c r="G20" s="40">
        <v>1</v>
      </c>
      <c r="H20" s="40">
        <v>1</v>
      </c>
      <c r="I20" s="40">
        <v>1</v>
      </c>
      <c r="J20" s="40">
        <v>1</v>
      </c>
    </row>
    <row r="21" spans="2:10" x14ac:dyDescent="0.25">
      <c r="B21" s="38" t="s">
        <v>40</v>
      </c>
      <c r="C21" s="39" t="s">
        <v>41</v>
      </c>
      <c r="D21" s="40">
        <v>1</v>
      </c>
      <c r="E21" s="40"/>
      <c r="F21" s="40">
        <v>1</v>
      </c>
      <c r="G21" s="40">
        <v>0</v>
      </c>
      <c r="H21" s="40">
        <v>0</v>
      </c>
      <c r="I21" s="40">
        <v>1</v>
      </c>
      <c r="J21" s="40">
        <v>0</v>
      </c>
    </row>
    <row r="22" spans="2:10" x14ac:dyDescent="0.25">
      <c r="B22" s="38" t="s">
        <v>42</v>
      </c>
      <c r="C22" s="39" t="s">
        <v>43</v>
      </c>
      <c r="D22" s="40">
        <v>1</v>
      </c>
      <c r="E22" s="40"/>
      <c r="F22" s="40">
        <v>0</v>
      </c>
      <c r="G22" s="40">
        <v>0</v>
      </c>
      <c r="H22" s="40">
        <v>0</v>
      </c>
      <c r="I22" s="40">
        <v>0</v>
      </c>
      <c r="J22" s="40">
        <v>0</v>
      </c>
    </row>
    <row r="23" spans="2:10" x14ac:dyDescent="0.25">
      <c r="B23" s="38" t="s">
        <v>44</v>
      </c>
      <c r="C23" s="39" t="s">
        <v>45</v>
      </c>
      <c r="D23" s="40">
        <v>1</v>
      </c>
      <c r="E23" s="40"/>
      <c r="F23" s="40">
        <v>0</v>
      </c>
      <c r="G23" s="40">
        <v>0</v>
      </c>
      <c r="H23" s="40">
        <v>0</v>
      </c>
      <c r="I23" s="40">
        <v>0</v>
      </c>
      <c r="J23" s="40">
        <v>0</v>
      </c>
    </row>
    <row r="24" spans="2:10" x14ac:dyDescent="0.25">
      <c r="B24" s="38" t="s">
        <v>46</v>
      </c>
      <c r="C24" s="39" t="s">
        <v>47</v>
      </c>
      <c r="D24" s="40">
        <v>1</v>
      </c>
      <c r="E24" s="40"/>
      <c r="F24" s="40">
        <v>1</v>
      </c>
      <c r="G24" s="40">
        <v>0</v>
      </c>
      <c r="H24" s="40">
        <v>0</v>
      </c>
      <c r="I24" s="40">
        <v>1</v>
      </c>
      <c r="J24" s="40">
        <v>0</v>
      </c>
    </row>
    <row r="25" spans="2:10" x14ac:dyDescent="0.25">
      <c r="B25" s="38" t="s">
        <v>48</v>
      </c>
      <c r="C25" s="39" t="s">
        <v>49</v>
      </c>
      <c r="D25" s="40">
        <v>1</v>
      </c>
      <c r="E25" s="40"/>
      <c r="F25" s="40">
        <v>1</v>
      </c>
      <c r="G25" s="40">
        <v>0</v>
      </c>
      <c r="H25" s="40">
        <v>0</v>
      </c>
      <c r="I25" s="40">
        <v>1</v>
      </c>
      <c r="J25" s="40">
        <v>0</v>
      </c>
    </row>
    <row r="26" spans="2:10" x14ac:dyDescent="0.25">
      <c r="B26" s="38" t="s">
        <v>50</v>
      </c>
      <c r="C26" s="39" t="s">
        <v>51</v>
      </c>
      <c r="D26" s="40">
        <v>1</v>
      </c>
      <c r="E26" s="40"/>
      <c r="F26" s="40">
        <v>1</v>
      </c>
      <c r="G26" s="40">
        <v>0</v>
      </c>
      <c r="H26" s="40">
        <v>0</v>
      </c>
      <c r="I26" s="40">
        <v>1</v>
      </c>
      <c r="J26" s="40">
        <v>0</v>
      </c>
    </row>
    <row r="27" spans="2:10" x14ac:dyDescent="0.25">
      <c r="B27" s="38" t="s">
        <v>52</v>
      </c>
      <c r="C27" s="39" t="s">
        <v>53</v>
      </c>
      <c r="D27" s="40">
        <v>1</v>
      </c>
      <c r="E27" s="40"/>
      <c r="F27" s="40">
        <v>1</v>
      </c>
      <c r="G27" s="40">
        <v>0</v>
      </c>
      <c r="H27" s="40">
        <v>0</v>
      </c>
      <c r="I27" s="40">
        <v>1</v>
      </c>
      <c r="J27" s="40">
        <v>0</v>
      </c>
    </row>
    <row r="28" spans="2:10" x14ac:dyDescent="0.25">
      <c r="B28" s="38" t="s">
        <v>54</v>
      </c>
      <c r="C28" s="39" t="s">
        <v>55</v>
      </c>
      <c r="D28" s="40">
        <v>1</v>
      </c>
      <c r="E28" s="40"/>
      <c r="F28" s="40">
        <v>1</v>
      </c>
      <c r="G28" s="40">
        <v>1</v>
      </c>
      <c r="H28" s="40">
        <v>1</v>
      </c>
      <c r="I28" s="40">
        <v>1</v>
      </c>
      <c r="J28" s="40">
        <v>1</v>
      </c>
    </row>
    <row r="29" spans="2:10" x14ac:dyDescent="0.25">
      <c r="B29" s="38" t="s">
        <v>56</v>
      </c>
      <c r="C29" s="39" t="s">
        <v>57</v>
      </c>
      <c r="D29" s="40">
        <v>1</v>
      </c>
      <c r="E29" s="40"/>
      <c r="F29" s="40">
        <v>0</v>
      </c>
      <c r="G29" s="40">
        <v>0</v>
      </c>
      <c r="H29" s="40">
        <v>0</v>
      </c>
      <c r="I29" s="40">
        <v>0</v>
      </c>
      <c r="J29" s="40">
        <v>0</v>
      </c>
    </row>
    <row r="30" spans="2:10" x14ac:dyDescent="0.25">
      <c r="B30" s="38" t="s">
        <v>58</v>
      </c>
      <c r="C30" s="39" t="s">
        <v>59</v>
      </c>
      <c r="D30" s="40">
        <v>1</v>
      </c>
      <c r="E30" s="40"/>
      <c r="F30" s="40">
        <v>0</v>
      </c>
      <c r="G30" s="40">
        <v>0</v>
      </c>
      <c r="H30" s="40">
        <v>0</v>
      </c>
      <c r="I30" s="40">
        <v>0</v>
      </c>
      <c r="J30" s="40">
        <v>0</v>
      </c>
    </row>
    <row r="31" spans="2:10" x14ac:dyDescent="0.25">
      <c r="B31" s="38" t="s">
        <v>60</v>
      </c>
      <c r="C31" s="39" t="s">
        <v>61</v>
      </c>
      <c r="D31" s="40">
        <v>1</v>
      </c>
      <c r="E31" s="40"/>
      <c r="F31" s="40">
        <v>1</v>
      </c>
      <c r="G31" s="40">
        <v>1</v>
      </c>
      <c r="H31" s="40">
        <v>1</v>
      </c>
      <c r="I31" s="40">
        <v>1</v>
      </c>
      <c r="J31" s="40">
        <v>1</v>
      </c>
    </row>
    <row r="32" spans="2:10" x14ac:dyDescent="0.25">
      <c r="B32" s="38" t="s">
        <v>62</v>
      </c>
      <c r="C32" s="39" t="s">
        <v>63</v>
      </c>
      <c r="D32" s="40">
        <v>1</v>
      </c>
      <c r="E32" s="40"/>
      <c r="F32" s="40">
        <v>1</v>
      </c>
      <c r="G32" s="40">
        <v>1</v>
      </c>
      <c r="H32" s="40">
        <v>1</v>
      </c>
      <c r="I32" s="40">
        <v>1</v>
      </c>
      <c r="J32" s="40">
        <v>1</v>
      </c>
    </row>
    <row r="33" spans="2:10" x14ac:dyDescent="0.25">
      <c r="B33" s="38" t="s">
        <v>64</v>
      </c>
      <c r="C33" s="39" t="s">
        <v>65</v>
      </c>
      <c r="D33" s="40">
        <v>1</v>
      </c>
      <c r="E33" s="40"/>
      <c r="F33" s="40">
        <v>0</v>
      </c>
      <c r="G33" s="40">
        <v>0</v>
      </c>
      <c r="H33" s="40">
        <v>0</v>
      </c>
      <c r="I33" s="40">
        <v>0</v>
      </c>
      <c r="J33" s="40">
        <v>0</v>
      </c>
    </row>
    <row r="34" spans="2:10" x14ac:dyDescent="0.25">
      <c r="B34" s="38" t="s">
        <v>66</v>
      </c>
      <c r="C34" s="39" t="s">
        <v>67</v>
      </c>
      <c r="D34" s="40">
        <v>1</v>
      </c>
      <c r="E34" s="40"/>
      <c r="F34" s="40">
        <v>0</v>
      </c>
      <c r="G34" s="40">
        <v>0</v>
      </c>
      <c r="H34" s="40">
        <v>0</v>
      </c>
      <c r="I34" s="40">
        <v>0</v>
      </c>
      <c r="J34" s="40">
        <v>0</v>
      </c>
    </row>
    <row r="35" spans="2:10" x14ac:dyDescent="0.25">
      <c r="B35" s="38" t="s">
        <v>68</v>
      </c>
      <c r="C35" s="39" t="s">
        <v>69</v>
      </c>
      <c r="D35" s="40">
        <v>1</v>
      </c>
      <c r="E35" s="40"/>
      <c r="F35" s="40">
        <v>0</v>
      </c>
      <c r="G35" s="40">
        <v>0</v>
      </c>
      <c r="H35" s="40">
        <v>0</v>
      </c>
      <c r="I35" s="40">
        <v>0</v>
      </c>
      <c r="J35" s="40">
        <v>0</v>
      </c>
    </row>
    <row r="36" spans="2:10" x14ac:dyDescent="0.25">
      <c r="B36" s="38" t="s">
        <v>70</v>
      </c>
      <c r="C36" s="39" t="s">
        <v>71</v>
      </c>
      <c r="D36" s="40">
        <v>1</v>
      </c>
      <c r="E36" s="40"/>
      <c r="F36" s="40">
        <v>0</v>
      </c>
      <c r="G36" s="40">
        <v>0</v>
      </c>
      <c r="H36" s="40">
        <v>0</v>
      </c>
      <c r="I36" s="40">
        <v>0</v>
      </c>
      <c r="J36" s="40">
        <v>0</v>
      </c>
    </row>
    <row r="37" spans="2:10" x14ac:dyDescent="0.25">
      <c r="B37" s="38" t="s">
        <v>72</v>
      </c>
      <c r="C37" s="39" t="s">
        <v>73</v>
      </c>
      <c r="D37" s="40">
        <v>1</v>
      </c>
      <c r="E37" s="40"/>
      <c r="F37" s="40">
        <v>1</v>
      </c>
      <c r="G37" s="40">
        <v>1</v>
      </c>
      <c r="H37" s="40">
        <v>1</v>
      </c>
      <c r="I37" s="40">
        <v>1</v>
      </c>
      <c r="J37" s="40">
        <v>1</v>
      </c>
    </row>
    <row r="38" spans="2:10" x14ac:dyDescent="0.25">
      <c r="B38" s="38" t="s">
        <v>74</v>
      </c>
      <c r="C38" s="39" t="s">
        <v>75</v>
      </c>
      <c r="D38" s="40">
        <v>1</v>
      </c>
      <c r="E38" s="40"/>
      <c r="F38" s="40">
        <v>0</v>
      </c>
      <c r="G38" s="40">
        <v>0</v>
      </c>
      <c r="H38" s="40">
        <v>0</v>
      </c>
      <c r="I38" s="40">
        <v>0</v>
      </c>
      <c r="J38" s="40">
        <v>0</v>
      </c>
    </row>
    <row r="39" spans="2:10" x14ac:dyDescent="0.25">
      <c r="B39" s="38" t="s">
        <v>76</v>
      </c>
      <c r="C39" s="39" t="s">
        <v>77</v>
      </c>
      <c r="D39" s="40">
        <v>1</v>
      </c>
      <c r="E39" s="40"/>
      <c r="F39" s="40">
        <v>1</v>
      </c>
      <c r="G39" s="40">
        <v>1</v>
      </c>
      <c r="H39" s="40">
        <v>1</v>
      </c>
      <c r="I39" s="40">
        <v>1</v>
      </c>
      <c r="J39" s="40">
        <v>1</v>
      </c>
    </row>
    <row r="40" spans="2:10" x14ac:dyDescent="0.25">
      <c r="B40" s="38" t="s">
        <v>78</v>
      </c>
      <c r="C40" s="39" t="s">
        <v>79</v>
      </c>
      <c r="D40" s="40">
        <v>1</v>
      </c>
      <c r="E40" s="40"/>
      <c r="F40" s="40">
        <v>1</v>
      </c>
      <c r="G40" s="40">
        <v>1</v>
      </c>
      <c r="H40" s="40">
        <v>1</v>
      </c>
      <c r="I40" s="40">
        <v>1</v>
      </c>
      <c r="J40" s="40">
        <v>1</v>
      </c>
    </row>
    <row r="41" spans="2:10" x14ac:dyDescent="0.25">
      <c r="B41" s="38" t="s">
        <v>80</v>
      </c>
      <c r="C41" s="39" t="s">
        <v>81</v>
      </c>
      <c r="D41" s="40">
        <v>1</v>
      </c>
      <c r="E41" s="40"/>
      <c r="F41" s="40">
        <v>1</v>
      </c>
      <c r="G41" s="40">
        <v>0</v>
      </c>
      <c r="H41" s="40">
        <v>0</v>
      </c>
      <c r="I41" s="40">
        <v>1</v>
      </c>
      <c r="J41" s="40">
        <v>0</v>
      </c>
    </row>
    <row r="42" spans="2:10" x14ac:dyDescent="0.25">
      <c r="B42" s="38" t="s">
        <v>82</v>
      </c>
      <c r="C42" s="39" t="s">
        <v>83</v>
      </c>
      <c r="D42" s="40">
        <v>1</v>
      </c>
      <c r="E42" s="40"/>
      <c r="F42" s="40">
        <v>0</v>
      </c>
      <c r="G42" s="40">
        <v>0</v>
      </c>
      <c r="H42" s="40">
        <v>0</v>
      </c>
      <c r="I42" s="40">
        <v>0</v>
      </c>
      <c r="J42" s="40">
        <v>0</v>
      </c>
    </row>
    <row r="43" spans="2:10" x14ac:dyDescent="0.25">
      <c r="B43" s="38" t="s">
        <v>84</v>
      </c>
      <c r="C43" s="39" t="s">
        <v>85</v>
      </c>
      <c r="D43" s="40">
        <v>1</v>
      </c>
      <c r="E43" s="40"/>
      <c r="F43" s="40">
        <v>1</v>
      </c>
      <c r="G43" s="40">
        <v>0</v>
      </c>
      <c r="H43" s="40">
        <v>0</v>
      </c>
      <c r="I43" s="40">
        <v>1</v>
      </c>
      <c r="J43" s="40">
        <v>0</v>
      </c>
    </row>
    <row r="44" spans="2:10" x14ac:dyDescent="0.25">
      <c r="B44" s="38" t="s">
        <v>86</v>
      </c>
      <c r="C44" s="39" t="s">
        <v>87</v>
      </c>
      <c r="D44" s="40">
        <v>1</v>
      </c>
      <c r="E44" s="40"/>
      <c r="F44" s="40">
        <v>1</v>
      </c>
      <c r="G44" s="40">
        <v>0</v>
      </c>
      <c r="H44" s="40">
        <v>0</v>
      </c>
      <c r="I44" s="40">
        <v>1</v>
      </c>
      <c r="J44" s="40">
        <v>0</v>
      </c>
    </row>
    <row r="45" spans="2:10" x14ac:dyDescent="0.25">
      <c r="B45" s="70" t="s">
        <v>259</v>
      </c>
      <c r="C45" s="39" t="s">
        <v>260</v>
      </c>
      <c r="D45" s="40">
        <v>1</v>
      </c>
      <c r="E45" s="40"/>
      <c r="F45" s="40">
        <v>1</v>
      </c>
      <c r="G45" s="40">
        <v>0</v>
      </c>
      <c r="H45" s="40">
        <v>0</v>
      </c>
      <c r="I45" s="40">
        <v>1</v>
      </c>
      <c r="J45" s="40">
        <v>0</v>
      </c>
    </row>
    <row r="46" spans="2:10" x14ac:dyDescent="0.25">
      <c r="B46" s="38" t="s">
        <v>88</v>
      </c>
      <c r="C46" s="39" t="s">
        <v>89</v>
      </c>
      <c r="D46" s="40">
        <v>1</v>
      </c>
      <c r="E46" s="40"/>
      <c r="F46" s="40">
        <v>0</v>
      </c>
      <c r="G46" s="40">
        <v>0</v>
      </c>
      <c r="H46" s="40">
        <v>0</v>
      </c>
      <c r="I46" s="40">
        <v>0</v>
      </c>
      <c r="J46" s="40">
        <v>0</v>
      </c>
    </row>
    <row r="47" spans="2:10" x14ac:dyDescent="0.25">
      <c r="B47" s="38" t="s">
        <v>90</v>
      </c>
      <c r="C47" s="39" t="s">
        <v>91</v>
      </c>
      <c r="D47" s="40">
        <v>1</v>
      </c>
      <c r="E47" s="40"/>
      <c r="F47" s="40">
        <v>0</v>
      </c>
      <c r="G47" s="40">
        <v>0</v>
      </c>
      <c r="H47" s="40">
        <v>0</v>
      </c>
      <c r="I47" s="40">
        <v>0</v>
      </c>
      <c r="J47" s="40">
        <v>0</v>
      </c>
    </row>
    <row r="48" spans="2:10" x14ac:dyDescent="0.25">
      <c r="B48" s="38" t="s">
        <v>92</v>
      </c>
      <c r="C48" s="39" t="s">
        <v>93</v>
      </c>
      <c r="D48" s="40">
        <v>1</v>
      </c>
      <c r="E48" s="40"/>
      <c r="F48" s="40">
        <v>0</v>
      </c>
      <c r="G48" s="40">
        <v>0</v>
      </c>
      <c r="H48" s="40">
        <v>0</v>
      </c>
      <c r="I48" s="40">
        <v>0</v>
      </c>
      <c r="J48" s="40">
        <v>0</v>
      </c>
    </row>
    <row r="49" spans="2:10" x14ac:dyDescent="0.25">
      <c r="B49" s="38" t="s">
        <v>94</v>
      </c>
      <c r="C49" s="39" t="s">
        <v>95</v>
      </c>
      <c r="D49" s="40">
        <v>1</v>
      </c>
      <c r="E49" s="40"/>
      <c r="F49" s="40">
        <v>0</v>
      </c>
      <c r="G49" s="40">
        <v>0</v>
      </c>
      <c r="H49" s="40">
        <v>0</v>
      </c>
      <c r="I49" s="40">
        <v>0</v>
      </c>
      <c r="J49" s="40">
        <v>0</v>
      </c>
    </row>
    <row r="50" spans="2:10" x14ac:dyDescent="0.25">
      <c r="B50" s="38" t="s">
        <v>96</v>
      </c>
      <c r="C50" s="39" t="s">
        <v>97</v>
      </c>
      <c r="D50" s="40">
        <v>1</v>
      </c>
      <c r="E50" s="40"/>
      <c r="F50" s="40">
        <v>0</v>
      </c>
      <c r="G50" s="40">
        <v>0</v>
      </c>
      <c r="H50" s="40">
        <v>0</v>
      </c>
      <c r="I50" s="40">
        <v>0</v>
      </c>
      <c r="J50" s="40">
        <v>0</v>
      </c>
    </row>
    <row r="51" spans="2:10" x14ac:dyDescent="0.25">
      <c r="B51" s="38" t="s">
        <v>98</v>
      </c>
      <c r="C51" s="39" t="s">
        <v>99</v>
      </c>
      <c r="D51" s="40">
        <v>1</v>
      </c>
      <c r="E51" s="40"/>
      <c r="F51" s="40">
        <v>0</v>
      </c>
      <c r="G51" s="40">
        <v>0</v>
      </c>
      <c r="H51" s="40">
        <v>0</v>
      </c>
      <c r="I51" s="40">
        <v>0</v>
      </c>
      <c r="J51" s="40">
        <v>0</v>
      </c>
    </row>
    <row r="52" spans="2:10" x14ac:dyDescent="0.25">
      <c r="B52" s="38" t="s">
        <v>100</v>
      </c>
      <c r="C52" s="39" t="s">
        <v>101</v>
      </c>
      <c r="D52" s="40">
        <v>1</v>
      </c>
      <c r="E52" s="40"/>
      <c r="F52" s="40">
        <v>0</v>
      </c>
      <c r="G52" s="40">
        <v>0</v>
      </c>
      <c r="H52" s="40">
        <v>0</v>
      </c>
      <c r="I52" s="40">
        <v>0</v>
      </c>
      <c r="J52" s="40">
        <v>0</v>
      </c>
    </row>
    <row r="53" spans="2:10" x14ac:dyDescent="0.25">
      <c r="B53" s="38" t="s">
        <v>102</v>
      </c>
      <c r="C53" s="39" t="s">
        <v>103</v>
      </c>
      <c r="D53" s="40">
        <v>1</v>
      </c>
      <c r="E53" s="40"/>
      <c r="F53" s="40">
        <v>0</v>
      </c>
      <c r="G53" s="40">
        <v>0</v>
      </c>
      <c r="H53" s="40">
        <v>0</v>
      </c>
      <c r="I53" s="40">
        <v>0</v>
      </c>
      <c r="J53" s="40">
        <v>0</v>
      </c>
    </row>
    <row r="54" spans="2:10" x14ac:dyDescent="0.25">
      <c r="B54" s="38" t="s">
        <v>104</v>
      </c>
      <c r="C54" s="39" t="s">
        <v>105</v>
      </c>
      <c r="D54" s="40">
        <v>1</v>
      </c>
      <c r="E54" s="40"/>
      <c r="F54" s="40">
        <v>0</v>
      </c>
      <c r="G54" s="40">
        <v>0</v>
      </c>
      <c r="H54" s="40">
        <v>0</v>
      </c>
      <c r="I54" s="40">
        <v>0</v>
      </c>
      <c r="J54" s="40">
        <v>0</v>
      </c>
    </row>
    <row r="55" spans="2:10" x14ac:dyDescent="0.25">
      <c r="B55" s="38" t="s">
        <v>106</v>
      </c>
      <c r="C55" s="39" t="s">
        <v>107</v>
      </c>
      <c r="D55" s="40">
        <v>1</v>
      </c>
      <c r="E55" s="40"/>
      <c r="F55" s="40">
        <v>0</v>
      </c>
      <c r="G55" s="40">
        <v>0</v>
      </c>
      <c r="H55" s="40">
        <v>0</v>
      </c>
      <c r="I55" s="40">
        <v>0</v>
      </c>
      <c r="J55" s="40">
        <v>0</v>
      </c>
    </row>
    <row r="56" spans="2:10" x14ac:dyDescent="0.25">
      <c r="B56" s="38" t="s">
        <v>108</v>
      </c>
      <c r="C56" s="39" t="s">
        <v>109</v>
      </c>
      <c r="D56" s="40">
        <v>1</v>
      </c>
      <c r="E56" s="40"/>
      <c r="F56" s="40">
        <v>0</v>
      </c>
      <c r="G56" s="40">
        <v>0</v>
      </c>
      <c r="H56" s="40">
        <v>0</v>
      </c>
      <c r="I56" s="40">
        <v>0</v>
      </c>
      <c r="J56" s="40">
        <v>0</v>
      </c>
    </row>
    <row r="57" spans="2:10" x14ac:dyDescent="0.25">
      <c r="B57" s="38" t="s">
        <v>110</v>
      </c>
      <c r="C57" s="39" t="s">
        <v>111</v>
      </c>
      <c r="D57" s="40">
        <v>1</v>
      </c>
      <c r="E57" s="40"/>
      <c r="F57" s="40">
        <v>0</v>
      </c>
      <c r="G57" s="40">
        <v>0</v>
      </c>
      <c r="H57" s="40">
        <v>0</v>
      </c>
      <c r="I57" s="40">
        <v>0</v>
      </c>
      <c r="J57" s="40">
        <v>0</v>
      </c>
    </row>
    <row r="58" spans="2:10" x14ac:dyDescent="0.25">
      <c r="B58" s="38" t="s">
        <v>112</v>
      </c>
      <c r="C58" s="39" t="s">
        <v>113</v>
      </c>
      <c r="D58" s="40">
        <v>1</v>
      </c>
      <c r="E58" s="40"/>
      <c r="F58" s="40">
        <v>1</v>
      </c>
      <c r="G58" s="40">
        <v>0</v>
      </c>
      <c r="H58" s="40">
        <v>0</v>
      </c>
      <c r="I58" s="40">
        <v>1</v>
      </c>
      <c r="J58" s="40">
        <v>0</v>
      </c>
    </row>
    <row r="59" spans="2:10" x14ac:dyDescent="0.25">
      <c r="B59" s="38" t="s">
        <v>114</v>
      </c>
      <c r="C59" s="39" t="s">
        <v>115</v>
      </c>
      <c r="D59" s="40">
        <v>1</v>
      </c>
      <c r="E59" s="40"/>
      <c r="F59" s="40">
        <v>0</v>
      </c>
      <c r="G59" s="40">
        <v>0</v>
      </c>
      <c r="H59" s="40">
        <v>0</v>
      </c>
      <c r="I59" s="40">
        <v>0</v>
      </c>
      <c r="J59" s="40">
        <v>0</v>
      </c>
    </row>
    <row r="60" spans="2:10" x14ac:dyDescent="0.25">
      <c r="B60" s="38" t="s">
        <v>116</v>
      </c>
      <c r="C60" s="39" t="s">
        <v>117</v>
      </c>
      <c r="D60" s="40">
        <v>1</v>
      </c>
      <c r="E60" s="40"/>
      <c r="F60" s="40">
        <v>0</v>
      </c>
      <c r="G60" s="40">
        <v>0</v>
      </c>
      <c r="H60" s="40">
        <v>0</v>
      </c>
      <c r="I60" s="40">
        <v>0</v>
      </c>
      <c r="J60" s="40">
        <v>0</v>
      </c>
    </row>
    <row r="61" spans="2:10" x14ac:dyDescent="0.25">
      <c r="B61" s="38" t="s">
        <v>118</v>
      </c>
      <c r="C61" s="39" t="s">
        <v>119</v>
      </c>
      <c r="D61" s="40">
        <v>1</v>
      </c>
      <c r="E61" s="40"/>
      <c r="F61" s="40">
        <v>0</v>
      </c>
      <c r="G61" s="40">
        <v>0</v>
      </c>
      <c r="H61" s="40">
        <v>0</v>
      </c>
      <c r="I61" s="40">
        <v>0</v>
      </c>
      <c r="J61" s="40">
        <v>0</v>
      </c>
    </row>
    <row r="62" spans="2:10" x14ac:dyDescent="0.25">
      <c r="B62" s="38" t="s">
        <v>120</v>
      </c>
      <c r="C62" s="39" t="s">
        <v>121</v>
      </c>
      <c r="D62" s="40">
        <v>1</v>
      </c>
      <c r="E62" s="40"/>
      <c r="F62" s="40">
        <v>0</v>
      </c>
      <c r="G62" s="40">
        <v>0</v>
      </c>
      <c r="H62" s="40">
        <v>0</v>
      </c>
      <c r="I62" s="40">
        <v>0</v>
      </c>
      <c r="J62" s="40">
        <v>0</v>
      </c>
    </row>
    <row r="63" spans="2:10" x14ac:dyDescent="0.25">
      <c r="B63" s="38" t="s">
        <v>122</v>
      </c>
      <c r="C63" s="39" t="s">
        <v>123</v>
      </c>
      <c r="D63" s="40">
        <v>1</v>
      </c>
      <c r="E63" s="40"/>
      <c r="F63" s="40">
        <v>0</v>
      </c>
      <c r="G63" s="40">
        <v>0</v>
      </c>
      <c r="H63" s="40">
        <v>0</v>
      </c>
      <c r="I63" s="40">
        <v>0</v>
      </c>
      <c r="J63" s="40">
        <v>0</v>
      </c>
    </row>
    <row r="64" spans="2:10" x14ac:dyDescent="0.25">
      <c r="B64" s="38" t="s">
        <v>124</v>
      </c>
      <c r="C64" s="39" t="s">
        <v>125</v>
      </c>
      <c r="D64" s="40">
        <v>1</v>
      </c>
      <c r="E64" s="40"/>
      <c r="F64" s="40">
        <v>0</v>
      </c>
      <c r="G64" s="40">
        <v>0</v>
      </c>
      <c r="H64" s="40">
        <v>0</v>
      </c>
      <c r="I64" s="40">
        <v>0</v>
      </c>
      <c r="J64" s="40">
        <v>0</v>
      </c>
    </row>
    <row r="65" spans="2:10" x14ac:dyDescent="0.25">
      <c r="B65" s="38" t="s">
        <v>126</v>
      </c>
      <c r="C65" s="39" t="s">
        <v>127</v>
      </c>
      <c r="D65" s="40">
        <v>1</v>
      </c>
      <c r="E65" s="40"/>
      <c r="F65" s="40">
        <v>0</v>
      </c>
      <c r="G65" s="40">
        <v>0</v>
      </c>
      <c r="H65" s="40">
        <v>0</v>
      </c>
      <c r="I65" s="40">
        <v>0</v>
      </c>
      <c r="J65" s="40">
        <v>0</v>
      </c>
    </row>
    <row r="66" spans="2:10" x14ac:dyDescent="0.25">
      <c r="B66" s="38" t="s">
        <v>128</v>
      </c>
      <c r="C66" s="39" t="s">
        <v>129</v>
      </c>
      <c r="D66" s="40">
        <v>1</v>
      </c>
      <c r="E66" s="40"/>
      <c r="F66" s="40">
        <v>0</v>
      </c>
      <c r="G66" s="40">
        <v>0</v>
      </c>
      <c r="H66" s="40">
        <v>0</v>
      </c>
      <c r="I66" s="40">
        <v>0</v>
      </c>
      <c r="J66" s="40">
        <v>0</v>
      </c>
    </row>
    <row r="67" spans="2:10" x14ac:dyDescent="0.25">
      <c r="B67" s="38" t="s">
        <v>130</v>
      </c>
      <c r="C67" s="39" t="s">
        <v>131</v>
      </c>
      <c r="D67" s="40">
        <v>1</v>
      </c>
      <c r="E67" s="40"/>
      <c r="F67" s="40">
        <v>0</v>
      </c>
      <c r="G67" s="40">
        <v>0</v>
      </c>
      <c r="H67" s="40">
        <v>0</v>
      </c>
      <c r="I67" s="40">
        <v>0</v>
      </c>
      <c r="J67" s="40">
        <v>0</v>
      </c>
    </row>
    <row r="68" spans="2:10" x14ac:dyDescent="0.25">
      <c r="B68" s="38" t="s">
        <v>132</v>
      </c>
      <c r="C68" s="39" t="s">
        <v>133</v>
      </c>
      <c r="D68" s="40">
        <v>1</v>
      </c>
      <c r="E68" s="40"/>
      <c r="F68" s="40">
        <v>0</v>
      </c>
      <c r="G68" s="40">
        <v>0</v>
      </c>
      <c r="H68" s="40">
        <v>0</v>
      </c>
      <c r="I68" s="40">
        <v>0</v>
      </c>
      <c r="J68" s="40">
        <v>0</v>
      </c>
    </row>
    <row r="69" spans="2:10" x14ac:dyDescent="0.25">
      <c r="B69" s="38" t="s">
        <v>134</v>
      </c>
      <c r="C69" s="39" t="s">
        <v>135</v>
      </c>
      <c r="D69" s="40">
        <v>1</v>
      </c>
      <c r="E69" s="40"/>
      <c r="F69" s="40">
        <v>0</v>
      </c>
      <c r="G69" s="40">
        <v>0</v>
      </c>
      <c r="H69" s="40">
        <v>0</v>
      </c>
      <c r="I69" s="40">
        <v>0</v>
      </c>
      <c r="J69" s="40">
        <v>0</v>
      </c>
    </row>
    <row r="70" spans="2:10" x14ac:dyDescent="0.25">
      <c r="B70" s="38" t="s">
        <v>136</v>
      </c>
      <c r="C70" s="39" t="s">
        <v>137</v>
      </c>
      <c r="D70" s="40">
        <v>1</v>
      </c>
      <c r="E70" s="40"/>
      <c r="F70" s="40">
        <v>0</v>
      </c>
      <c r="G70" s="40">
        <v>0</v>
      </c>
      <c r="H70" s="40">
        <v>0</v>
      </c>
      <c r="I70" s="40">
        <v>0</v>
      </c>
      <c r="J70" s="40">
        <v>0</v>
      </c>
    </row>
    <row r="71" spans="2:10" x14ac:dyDescent="0.25">
      <c r="B71" s="38" t="s">
        <v>138</v>
      </c>
      <c r="C71" s="39" t="s">
        <v>139</v>
      </c>
      <c r="D71" s="40">
        <v>1</v>
      </c>
      <c r="E71" s="40"/>
      <c r="F71" s="40">
        <v>0</v>
      </c>
      <c r="G71" s="40">
        <v>0</v>
      </c>
      <c r="H71" s="40">
        <v>0</v>
      </c>
      <c r="I71" s="40">
        <v>0</v>
      </c>
      <c r="J71" s="40">
        <v>0</v>
      </c>
    </row>
    <row r="72" spans="2:10" x14ac:dyDescent="0.25">
      <c r="B72" s="38" t="s">
        <v>140</v>
      </c>
      <c r="C72" s="39" t="s">
        <v>141</v>
      </c>
      <c r="D72" s="40">
        <v>1</v>
      </c>
      <c r="E72" s="40"/>
      <c r="F72" s="40">
        <v>0</v>
      </c>
      <c r="G72" s="40">
        <v>0</v>
      </c>
      <c r="H72" s="40">
        <v>0</v>
      </c>
      <c r="I72" s="40">
        <v>0</v>
      </c>
      <c r="J72" s="40">
        <v>0</v>
      </c>
    </row>
    <row r="73" spans="2:10" x14ac:dyDescent="0.25">
      <c r="B73" s="38" t="s">
        <v>142</v>
      </c>
      <c r="C73" s="39" t="s">
        <v>143</v>
      </c>
      <c r="D73" s="40">
        <v>1</v>
      </c>
      <c r="E73" s="40"/>
      <c r="F73" s="40">
        <v>0</v>
      </c>
      <c r="G73" s="40">
        <v>0</v>
      </c>
      <c r="H73" s="40">
        <v>0</v>
      </c>
      <c r="I73" s="40">
        <v>0</v>
      </c>
      <c r="J73" s="40">
        <v>0</v>
      </c>
    </row>
    <row r="74" spans="2:10" x14ac:dyDescent="0.25">
      <c r="B74" s="38" t="s">
        <v>144</v>
      </c>
      <c r="C74" s="39" t="s">
        <v>145</v>
      </c>
      <c r="D74" s="40">
        <v>1</v>
      </c>
      <c r="E74" s="40"/>
      <c r="F74" s="40">
        <v>0</v>
      </c>
      <c r="G74" s="40">
        <v>0</v>
      </c>
      <c r="H74" s="40">
        <v>0</v>
      </c>
      <c r="I74" s="40">
        <v>0</v>
      </c>
      <c r="J74" s="40">
        <v>0</v>
      </c>
    </row>
    <row r="75" spans="2:10" x14ac:dyDescent="0.25">
      <c r="B75" s="38" t="s">
        <v>146</v>
      </c>
      <c r="C75" s="39" t="s">
        <v>147</v>
      </c>
      <c r="D75" s="40">
        <v>1</v>
      </c>
      <c r="E75" s="40"/>
      <c r="F75" s="40">
        <v>0</v>
      </c>
      <c r="G75" s="40">
        <v>0</v>
      </c>
      <c r="H75" s="40">
        <v>0</v>
      </c>
      <c r="I75" s="40">
        <v>0</v>
      </c>
      <c r="J75" s="40">
        <v>0</v>
      </c>
    </row>
    <row r="76" spans="2:10" x14ac:dyDescent="0.25">
      <c r="B76" s="38" t="s">
        <v>148</v>
      </c>
      <c r="C76" s="39" t="s">
        <v>149</v>
      </c>
      <c r="D76" s="40">
        <v>1</v>
      </c>
      <c r="E76" s="40"/>
      <c r="F76" s="40">
        <v>0</v>
      </c>
      <c r="G76" s="40">
        <v>0</v>
      </c>
      <c r="H76" s="40">
        <v>0</v>
      </c>
      <c r="I76" s="40">
        <v>0</v>
      </c>
      <c r="J76" s="40">
        <v>0</v>
      </c>
    </row>
    <row r="77" spans="2:10" x14ac:dyDescent="0.25">
      <c r="B77" s="38" t="s">
        <v>150</v>
      </c>
      <c r="C77" s="39" t="s">
        <v>151</v>
      </c>
      <c r="D77" s="40">
        <v>1</v>
      </c>
      <c r="E77" s="40"/>
      <c r="F77" s="40">
        <v>0</v>
      </c>
      <c r="G77" s="40">
        <v>0</v>
      </c>
      <c r="H77" s="40">
        <v>0</v>
      </c>
      <c r="I77" s="40">
        <v>0</v>
      </c>
      <c r="J77" s="40">
        <v>0</v>
      </c>
    </row>
    <row r="78" spans="2:10" x14ac:dyDescent="0.25">
      <c r="B78" s="38" t="s">
        <v>152</v>
      </c>
      <c r="C78" s="39" t="s">
        <v>153</v>
      </c>
      <c r="D78" s="40">
        <v>1</v>
      </c>
      <c r="E78" s="40"/>
      <c r="F78" s="40">
        <v>0</v>
      </c>
      <c r="G78" s="40">
        <v>0</v>
      </c>
      <c r="H78" s="40">
        <v>0</v>
      </c>
      <c r="I78" s="40">
        <v>0</v>
      </c>
      <c r="J78" s="40">
        <v>0</v>
      </c>
    </row>
    <row r="79" spans="2:10" x14ac:dyDescent="0.25">
      <c r="B79" s="38" t="s">
        <v>154</v>
      </c>
      <c r="C79" s="39" t="s">
        <v>155</v>
      </c>
      <c r="D79" s="40">
        <v>1</v>
      </c>
      <c r="E79" s="40"/>
      <c r="F79" s="40">
        <v>0</v>
      </c>
      <c r="G79" s="40">
        <v>0</v>
      </c>
      <c r="H79" s="40">
        <v>0</v>
      </c>
      <c r="I79" s="40">
        <v>0</v>
      </c>
      <c r="J79" s="40">
        <v>0</v>
      </c>
    </row>
    <row r="80" spans="2:10" x14ac:dyDescent="0.25">
      <c r="B80" s="38" t="s">
        <v>156</v>
      </c>
      <c r="C80" s="39" t="s">
        <v>157</v>
      </c>
      <c r="D80" s="40">
        <v>1</v>
      </c>
      <c r="E80" s="40"/>
      <c r="F80" s="40">
        <v>0</v>
      </c>
      <c r="G80" s="40">
        <v>0</v>
      </c>
      <c r="H80" s="40">
        <v>0</v>
      </c>
      <c r="I80" s="40">
        <v>0</v>
      </c>
      <c r="J80" s="40">
        <v>0</v>
      </c>
    </row>
    <row r="81" spans="2:10" x14ac:dyDescent="0.25">
      <c r="B81" s="38" t="s">
        <v>158</v>
      </c>
      <c r="C81" s="39" t="s">
        <v>159</v>
      </c>
      <c r="D81" s="40">
        <v>1</v>
      </c>
      <c r="E81" s="40"/>
      <c r="F81" s="40">
        <v>0</v>
      </c>
      <c r="G81" s="40">
        <v>0</v>
      </c>
      <c r="H81" s="40">
        <v>0</v>
      </c>
      <c r="I81" s="40">
        <v>0</v>
      </c>
      <c r="J81" s="40">
        <v>0</v>
      </c>
    </row>
    <row r="82" spans="2:10" x14ac:dyDescent="0.25">
      <c r="B82" s="38" t="s">
        <v>160</v>
      </c>
      <c r="C82" s="39" t="s">
        <v>161</v>
      </c>
      <c r="D82" s="40">
        <v>1</v>
      </c>
      <c r="E82" s="40"/>
      <c r="F82" s="40">
        <v>0</v>
      </c>
      <c r="G82" s="40">
        <v>0</v>
      </c>
      <c r="H82" s="40">
        <v>0</v>
      </c>
      <c r="I82" s="40">
        <v>0</v>
      </c>
      <c r="J82" s="40">
        <v>0</v>
      </c>
    </row>
    <row r="83" spans="2:10" x14ac:dyDescent="0.25">
      <c r="B83" s="38" t="s">
        <v>162</v>
      </c>
      <c r="C83" s="39" t="s">
        <v>163</v>
      </c>
      <c r="D83" s="40">
        <v>1</v>
      </c>
      <c r="E83" s="40"/>
      <c r="F83" s="40">
        <v>1</v>
      </c>
      <c r="G83" s="40">
        <v>1</v>
      </c>
      <c r="H83" s="40">
        <v>1</v>
      </c>
      <c r="I83" s="40">
        <v>1</v>
      </c>
      <c r="J83" s="40">
        <v>1</v>
      </c>
    </row>
    <row r="84" spans="2:10" x14ac:dyDescent="0.25">
      <c r="B84" s="38" t="s">
        <v>164</v>
      </c>
      <c r="C84" s="39" t="s">
        <v>165</v>
      </c>
      <c r="D84" s="40">
        <v>1</v>
      </c>
      <c r="E84" s="40"/>
      <c r="F84" s="40">
        <v>1</v>
      </c>
      <c r="G84" s="40">
        <v>1</v>
      </c>
      <c r="H84" s="40">
        <v>1</v>
      </c>
      <c r="I84" s="40">
        <v>1</v>
      </c>
      <c r="J84" s="40">
        <v>1</v>
      </c>
    </row>
    <row r="85" spans="2:10" x14ac:dyDescent="0.25">
      <c r="B85" s="38" t="s">
        <v>166</v>
      </c>
      <c r="C85" s="39" t="s">
        <v>167</v>
      </c>
      <c r="D85" s="40">
        <v>1</v>
      </c>
      <c r="E85" s="40"/>
      <c r="F85" s="40">
        <v>1</v>
      </c>
      <c r="G85" s="40">
        <v>1</v>
      </c>
      <c r="H85" s="40">
        <v>1</v>
      </c>
      <c r="I85" s="40">
        <v>1</v>
      </c>
      <c r="J85" s="40">
        <v>1</v>
      </c>
    </row>
    <row r="86" spans="2:10" x14ac:dyDescent="0.25">
      <c r="B86" s="38" t="s">
        <v>168</v>
      </c>
      <c r="C86" s="39" t="s">
        <v>169</v>
      </c>
      <c r="D86" s="40">
        <v>1</v>
      </c>
      <c r="E86" s="40"/>
      <c r="F86" s="40">
        <v>1</v>
      </c>
      <c r="G86" s="40">
        <v>1</v>
      </c>
      <c r="H86" s="40">
        <v>1</v>
      </c>
      <c r="I86" s="40">
        <v>1</v>
      </c>
      <c r="J86" s="40">
        <v>1</v>
      </c>
    </row>
    <row r="87" spans="2:10" x14ac:dyDescent="0.25">
      <c r="B87" s="38" t="s">
        <v>170</v>
      </c>
      <c r="C87" s="39" t="s">
        <v>171</v>
      </c>
      <c r="D87" s="40">
        <v>1</v>
      </c>
      <c r="E87" s="40"/>
      <c r="F87" s="40">
        <v>0</v>
      </c>
      <c r="G87" s="40">
        <v>0</v>
      </c>
      <c r="H87" s="40">
        <v>0</v>
      </c>
      <c r="I87" s="40">
        <v>0</v>
      </c>
      <c r="J87" s="40">
        <v>0</v>
      </c>
    </row>
    <row r="88" spans="2:10" x14ac:dyDescent="0.25">
      <c r="B88" s="38" t="s">
        <v>172</v>
      </c>
      <c r="C88" s="39" t="s">
        <v>173</v>
      </c>
      <c r="D88" s="40">
        <v>1</v>
      </c>
      <c r="E88" s="40"/>
      <c r="F88" s="40">
        <v>0</v>
      </c>
      <c r="G88" s="40">
        <v>0</v>
      </c>
      <c r="H88" s="40">
        <v>0</v>
      </c>
      <c r="I88" s="40">
        <v>0</v>
      </c>
      <c r="J88" s="40">
        <v>0</v>
      </c>
    </row>
    <row r="89" spans="2:10" x14ac:dyDescent="0.25">
      <c r="B89" s="38" t="s">
        <v>174</v>
      </c>
      <c r="C89" s="39" t="s">
        <v>175</v>
      </c>
      <c r="D89" s="40">
        <v>1</v>
      </c>
      <c r="E89" s="40"/>
      <c r="F89" s="40">
        <v>0</v>
      </c>
      <c r="G89" s="40">
        <v>0</v>
      </c>
      <c r="H89" s="40">
        <v>0</v>
      </c>
      <c r="I89" s="40">
        <v>0</v>
      </c>
      <c r="J89" s="40">
        <v>0</v>
      </c>
    </row>
    <row r="90" spans="2:10" x14ac:dyDescent="0.25">
      <c r="B90" s="38" t="s">
        <v>176</v>
      </c>
      <c r="C90" s="39" t="s">
        <v>177</v>
      </c>
      <c r="D90" s="40">
        <v>1</v>
      </c>
      <c r="E90" s="40"/>
      <c r="F90" s="40">
        <v>0</v>
      </c>
      <c r="G90" s="40">
        <v>0</v>
      </c>
      <c r="H90" s="40">
        <v>0</v>
      </c>
      <c r="I90" s="40">
        <v>0</v>
      </c>
      <c r="J90" s="40">
        <v>0</v>
      </c>
    </row>
    <row r="91" spans="2:10" x14ac:dyDescent="0.25">
      <c r="B91" s="38" t="s">
        <v>178</v>
      </c>
      <c r="C91" s="39" t="s">
        <v>179</v>
      </c>
      <c r="D91" s="40">
        <v>1</v>
      </c>
      <c r="E91" s="40"/>
      <c r="F91" s="40">
        <v>1</v>
      </c>
      <c r="G91" s="40">
        <v>1</v>
      </c>
      <c r="H91" s="40">
        <v>1</v>
      </c>
      <c r="I91" s="40">
        <v>1</v>
      </c>
      <c r="J91" s="40">
        <v>1</v>
      </c>
    </row>
    <row r="92" spans="2:10" x14ac:dyDescent="0.25">
      <c r="B92" s="38" t="s">
        <v>180</v>
      </c>
      <c r="C92" s="39" t="s">
        <v>181</v>
      </c>
      <c r="D92" s="40">
        <v>1</v>
      </c>
      <c r="E92" s="40"/>
      <c r="F92" s="40">
        <v>1</v>
      </c>
      <c r="G92" s="40">
        <v>1</v>
      </c>
      <c r="H92" s="40">
        <v>1</v>
      </c>
      <c r="I92" s="40">
        <v>1</v>
      </c>
      <c r="J92" s="40">
        <v>1</v>
      </c>
    </row>
    <row r="93" spans="2:10" x14ac:dyDescent="0.25">
      <c r="B93" s="38" t="s">
        <v>182</v>
      </c>
      <c r="C93" s="39" t="s">
        <v>183</v>
      </c>
      <c r="D93" s="40">
        <v>1</v>
      </c>
      <c r="E93" s="40"/>
      <c r="F93" s="40">
        <v>1</v>
      </c>
      <c r="G93" s="40">
        <v>1</v>
      </c>
      <c r="H93" s="40">
        <v>1</v>
      </c>
      <c r="I93" s="40">
        <v>1</v>
      </c>
      <c r="J93" s="40">
        <v>1</v>
      </c>
    </row>
    <row r="94" spans="2:10" x14ac:dyDescent="0.25">
      <c r="B94" s="38" t="s">
        <v>184</v>
      </c>
      <c r="C94" s="39" t="s">
        <v>185</v>
      </c>
      <c r="D94" s="40">
        <v>1</v>
      </c>
      <c r="E94" s="40"/>
      <c r="F94" s="40">
        <v>1</v>
      </c>
      <c r="G94" s="40">
        <v>1</v>
      </c>
      <c r="H94" s="40">
        <v>1</v>
      </c>
      <c r="I94" s="40">
        <v>1</v>
      </c>
      <c r="J94" s="40">
        <v>1</v>
      </c>
    </row>
    <row r="95" spans="2:10" x14ac:dyDescent="0.25">
      <c r="B95" s="38" t="s">
        <v>186</v>
      </c>
      <c r="C95" s="39" t="s">
        <v>187</v>
      </c>
      <c r="D95" s="40">
        <v>1</v>
      </c>
      <c r="E95" s="40"/>
      <c r="F95" s="40">
        <v>1</v>
      </c>
      <c r="G95" s="40">
        <v>1</v>
      </c>
      <c r="H95" s="40">
        <v>1</v>
      </c>
      <c r="I95" s="40">
        <v>1</v>
      </c>
      <c r="J95" s="40">
        <v>1</v>
      </c>
    </row>
    <row r="96" spans="2:10" x14ac:dyDescent="0.25">
      <c r="B96" s="38" t="s">
        <v>188</v>
      </c>
      <c r="C96" s="39" t="s">
        <v>189</v>
      </c>
      <c r="D96" s="40">
        <v>1</v>
      </c>
      <c r="E96" s="40"/>
      <c r="F96" s="40">
        <v>1</v>
      </c>
      <c r="G96" s="40">
        <v>1</v>
      </c>
      <c r="H96" s="40">
        <v>1</v>
      </c>
      <c r="I96" s="40">
        <v>1</v>
      </c>
      <c r="J96" s="40">
        <v>1</v>
      </c>
    </row>
    <row r="97" spans="2:10" x14ac:dyDescent="0.25">
      <c r="B97" s="38" t="s">
        <v>190</v>
      </c>
      <c r="C97" s="39" t="s">
        <v>191</v>
      </c>
      <c r="D97" s="40">
        <v>1</v>
      </c>
      <c r="E97" s="40"/>
      <c r="F97" s="40">
        <v>1</v>
      </c>
      <c r="G97" s="40">
        <v>1</v>
      </c>
      <c r="H97" s="40">
        <v>1</v>
      </c>
      <c r="I97" s="40">
        <v>1</v>
      </c>
      <c r="J97" s="40">
        <v>1</v>
      </c>
    </row>
    <row r="98" spans="2:10" x14ac:dyDescent="0.25">
      <c r="B98" s="38" t="s">
        <v>192</v>
      </c>
      <c r="C98" s="39" t="s">
        <v>193</v>
      </c>
      <c r="D98" s="40">
        <v>1</v>
      </c>
      <c r="E98" s="40"/>
      <c r="F98" s="40">
        <v>1</v>
      </c>
      <c r="G98" s="40">
        <v>1</v>
      </c>
      <c r="H98" s="40">
        <v>1</v>
      </c>
      <c r="I98" s="40">
        <v>1</v>
      </c>
      <c r="J98" s="40">
        <v>1</v>
      </c>
    </row>
    <row r="99" spans="2:10" x14ac:dyDescent="0.25">
      <c r="B99" s="38" t="s">
        <v>194</v>
      </c>
      <c r="C99" s="39" t="s">
        <v>195</v>
      </c>
      <c r="D99" s="40">
        <v>1</v>
      </c>
      <c r="E99" s="40"/>
      <c r="F99" s="40">
        <v>0</v>
      </c>
      <c r="G99" s="40">
        <v>0</v>
      </c>
      <c r="H99" s="40">
        <v>0</v>
      </c>
      <c r="I99" s="40">
        <v>0</v>
      </c>
      <c r="J99" s="40">
        <v>0</v>
      </c>
    </row>
    <row r="100" spans="2:10" x14ac:dyDescent="0.25">
      <c r="B100" s="38" t="s">
        <v>196</v>
      </c>
      <c r="C100" s="39" t="s">
        <v>197</v>
      </c>
      <c r="D100" s="40">
        <v>1</v>
      </c>
      <c r="E100" s="40"/>
      <c r="F100" s="40">
        <v>0</v>
      </c>
      <c r="G100" s="40">
        <v>0</v>
      </c>
      <c r="H100" s="40">
        <v>0</v>
      </c>
      <c r="I100" s="40">
        <v>0</v>
      </c>
      <c r="J100" s="40">
        <v>0</v>
      </c>
    </row>
    <row r="101" spans="2:10" x14ac:dyDescent="0.25">
      <c r="B101" s="38" t="s">
        <v>198</v>
      </c>
      <c r="C101" s="39" t="s">
        <v>199</v>
      </c>
      <c r="D101" s="40">
        <v>1</v>
      </c>
      <c r="E101" s="40"/>
      <c r="F101" s="40">
        <v>0</v>
      </c>
      <c r="G101" s="40">
        <v>0</v>
      </c>
      <c r="H101" s="40">
        <v>0</v>
      </c>
      <c r="I101" s="40">
        <v>0</v>
      </c>
      <c r="J101" s="40">
        <v>0</v>
      </c>
    </row>
    <row r="102" spans="2:10" x14ac:dyDescent="0.25">
      <c r="B102" s="38" t="s">
        <v>200</v>
      </c>
      <c r="C102" s="39" t="s">
        <v>201</v>
      </c>
      <c r="D102" s="40">
        <v>1</v>
      </c>
      <c r="E102" s="40"/>
      <c r="F102" s="40">
        <v>0</v>
      </c>
      <c r="G102" s="40">
        <v>0</v>
      </c>
      <c r="H102" s="40">
        <v>0</v>
      </c>
      <c r="I102" s="40">
        <v>0</v>
      </c>
      <c r="J102" s="40">
        <v>0</v>
      </c>
    </row>
    <row r="103" spans="2:10" x14ac:dyDescent="0.25">
      <c r="B103" s="38" t="s">
        <v>202</v>
      </c>
      <c r="C103" s="39" t="s">
        <v>203</v>
      </c>
      <c r="D103" s="40">
        <v>1</v>
      </c>
      <c r="E103" s="40"/>
      <c r="F103" s="40">
        <v>0</v>
      </c>
      <c r="G103" s="40">
        <v>0</v>
      </c>
      <c r="H103" s="40">
        <v>0</v>
      </c>
      <c r="I103" s="40">
        <v>0</v>
      </c>
      <c r="J103" s="40">
        <v>0</v>
      </c>
    </row>
    <row r="104" spans="2:10" x14ac:dyDescent="0.25">
      <c r="B104" s="38" t="s">
        <v>204</v>
      </c>
      <c r="C104" s="39" t="s">
        <v>205</v>
      </c>
      <c r="D104" s="40">
        <v>1</v>
      </c>
      <c r="E104" s="40"/>
      <c r="F104" s="40">
        <v>0</v>
      </c>
      <c r="G104" s="40">
        <v>0</v>
      </c>
      <c r="H104" s="40">
        <v>0</v>
      </c>
      <c r="I104" s="40">
        <v>0</v>
      </c>
      <c r="J104" s="40">
        <v>0</v>
      </c>
    </row>
    <row r="105" spans="2:10" x14ac:dyDescent="0.25">
      <c r="B105" s="38" t="s">
        <v>206</v>
      </c>
      <c r="C105" s="39" t="s">
        <v>207</v>
      </c>
      <c r="D105" s="40">
        <v>1</v>
      </c>
      <c r="E105" s="40"/>
      <c r="F105" s="40">
        <v>0</v>
      </c>
      <c r="G105" s="40">
        <v>0</v>
      </c>
      <c r="H105" s="40">
        <v>0</v>
      </c>
      <c r="I105" s="40">
        <v>0</v>
      </c>
      <c r="J105" s="40">
        <v>0</v>
      </c>
    </row>
    <row r="106" spans="2:10" x14ac:dyDescent="0.25">
      <c r="B106" s="38" t="s">
        <v>208</v>
      </c>
      <c r="C106" s="39" t="s">
        <v>209</v>
      </c>
      <c r="D106" s="40">
        <v>1</v>
      </c>
      <c r="E106" s="40"/>
      <c r="F106" s="40">
        <v>0</v>
      </c>
      <c r="G106" s="40">
        <v>0</v>
      </c>
      <c r="H106" s="40">
        <v>0</v>
      </c>
      <c r="I106" s="40">
        <v>0</v>
      </c>
      <c r="J106" s="40">
        <v>0</v>
      </c>
    </row>
    <row r="107" spans="2:10" x14ac:dyDescent="0.25">
      <c r="B107" s="38" t="s">
        <v>210</v>
      </c>
      <c r="C107" s="39" t="s">
        <v>211</v>
      </c>
      <c r="D107" s="40">
        <v>1</v>
      </c>
      <c r="E107" s="40"/>
      <c r="F107" s="40">
        <v>0</v>
      </c>
      <c r="G107" s="40">
        <v>0</v>
      </c>
      <c r="H107" s="40">
        <v>0</v>
      </c>
      <c r="I107" s="40">
        <v>0</v>
      </c>
      <c r="J107" s="40">
        <v>0</v>
      </c>
    </row>
    <row r="108" spans="2:10" x14ac:dyDescent="0.25">
      <c r="B108" s="38" t="s">
        <v>212</v>
      </c>
      <c r="C108" s="39" t="s">
        <v>213</v>
      </c>
      <c r="D108" s="40">
        <v>1</v>
      </c>
      <c r="E108" s="40"/>
      <c r="F108" s="40">
        <v>0</v>
      </c>
      <c r="G108" s="40">
        <v>0</v>
      </c>
      <c r="H108" s="40">
        <v>0</v>
      </c>
      <c r="I108" s="40">
        <v>0</v>
      </c>
      <c r="J108" s="40">
        <v>0</v>
      </c>
    </row>
    <row r="109" spans="2:10" x14ac:dyDescent="0.25">
      <c r="B109" s="38" t="s">
        <v>214</v>
      </c>
      <c r="C109" s="39" t="s">
        <v>215</v>
      </c>
      <c r="D109" s="40">
        <v>1</v>
      </c>
      <c r="E109" s="40"/>
      <c r="F109" s="40">
        <v>0</v>
      </c>
      <c r="G109" s="40">
        <v>0</v>
      </c>
      <c r="H109" s="40">
        <v>0</v>
      </c>
      <c r="I109" s="40">
        <v>0</v>
      </c>
      <c r="J109" s="40">
        <v>0</v>
      </c>
    </row>
    <row r="110" spans="2:10" x14ac:dyDescent="0.25">
      <c r="B110" s="41"/>
      <c r="C110" s="42"/>
      <c r="D110" s="43"/>
      <c r="E110" s="43"/>
      <c r="F110" s="43"/>
      <c r="G110" s="43"/>
      <c r="H110" s="43"/>
      <c r="I110" s="43"/>
      <c r="J110" s="43"/>
    </row>
    <row r="111" spans="2:10" x14ac:dyDescent="0.25">
      <c r="B111" s="82" t="s">
        <v>216</v>
      </c>
      <c r="C111" s="83"/>
      <c r="D111" s="83"/>
      <c r="E111" s="83"/>
      <c r="F111" s="83"/>
      <c r="G111" s="83"/>
      <c r="H111" s="83"/>
      <c r="I111" s="83"/>
      <c r="J111" s="84"/>
    </row>
    <row r="112" spans="2:10" x14ac:dyDescent="0.25">
      <c r="B112" s="44"/>
    </row>
  </sheetData>
  <autoFilter ref="B14:J109" xr:uid="{00000000-0001-0000-0000-000000000000}"/>
  <mergeCells count="2">
    <mergeCell ref="D13:G13"/>
    <mergeCell ref="B111:J111"/>
  </mergeCells>
  <printOptions horizontalCentered="1"/>
  <pageMargins left="0.7" right="0.7" top="0.75" bottom="0.75" header="0.3" footer="0.3"/>
  <pageSetup scale="82" fitToHeight="0" orientation="portrait" r:id="rId1"/>
  <headerFooter>
    <oddFooter>Page &amp;P of &amp;N</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PET Calculator-Deficit Version</vt:lpstr>
      <vt:lpstr>PET Calculator-Salary Version</vt:lpstr>
      <vt:lpstr>Crosswalk With Rates</vt:lpstr>
      <vt:lpstr>Crosswalk</vt:lpstr>
      <vt:lpstr>Crosswalk!Print_Titles</vt:lpstr>
      <vt:lpstr>'Crosswalk With Rates'!Print_Titles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Gonzales, Zaccheus</dc:creator>
  <cp:lastModifiedBy>Avalos, Patrice</cp:lastModifiedBy>
  <dcterms:created xsi:type="dcterms:W3CDTF">2023-08-28T16:33:02Z</dcterms:created>
  <dcterms:modified xsi:type="dcterms:W3CDTF">2025-12-10T16:40:39Z</dcterms:modified>
</cp:coreProperties>
</file>