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valospa\Downloads\"/>
    </mc:Choice>
  </mc:AlternateContent>
  <xr:revisionPtr revIDLastSave="0" documentId="13_ncr:1_{E353ED21-C3AF-47B3-AC5A-43CCAEF4357F}" xr6:coauthVersionLast="47" xr6:coauthVersionMax="47" xr10:uidLastSave="{00000000-0000-0000-0000-000000000000}"/>
  <bookViews>
    <workbookView xWindow="28680" yWindow="-120" windowWidth="29040" windowHeight="15840" xr2:uid="{B8359331-372E-4AFE-BA5C-913D682A97C5}"/>
  </bookViews>
  <sheets>
    <sheet name="PET Calculator-Deficit Version" sheetId="3" r:id="rId1"/>
    <sheet name="PET Calculator-Salary Version" sheetId="4" r:id="rId2"/>
    <sheet name="Crosswalk With Rates" sheetId="2" r:id="rId3"/>
    <sheet name="Crosswalk" sheetId="1" state="hidden" r:id="rId4"/>
  </sheets>
  <definedNames>
    <definedName name="_xlnm._FilterDatabase" localSheetId="3" hidden="1">Crosswalk!$B$14:$J$109</definedName>
    <definedName name="_xlnm._FilterDatabase" localSheetId="2" hidden="1">'Crosswalk With Rates'!$A$14:$I$109</definedName>
    <definedName name="_xlnm._FilterDatabase" localSheetId="0" hidden="1">'PET Calculator-Deficit Version'!$AB$22:$AB$25</definedName>
    <definedName name="_xlnm._FilterDatabase" localSheetId="1" hidden="1">'PET Calculator-Salary Version'!$AB$22:$AB$25</definedName>
    <definedName name="_xlnm.Print_Titles" localSheetId="3">Crosswalk!$1:$14</definedName>
    <definedName name="_xlnm.Print_Titles" localSheetId="2">'Crosswalk With Rates'!$1:$14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 l="1"/>
  <c r="B32" i="3"/>
  <c r="B34" i="4"/>
  <c r="B33" i="4"/>
  <c r="B31" i="4"/>
  <c r="B33" i="3"/>
  <c r="B31" i="3"/>
  <c r="B30" i="3"/>
  <c r="B43" i="4"/>
  <c r="B42" i="4"/>
  <c r="B30" i="4"/>
  <c r="B36" i="4"/>
  <c r="B35" i="4"/>
  <c r="B32" i="4"/>
  <c r="B35" i="3"/>
  <c r="B36" i="3"/>
  <c r="B39" i="3" l="1"/>
  <c r="B43" i="3" s="1"/>
  <c r="B44" i="4"/>
  <c r="B45" i="4" s="1"/>
  <c r="B42" i="3" l="1"/>
  <c r="B44" i="3" s="1"/>
  <c r="B46" i="3" s="1"/>
  <c r="B3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Nara Shagdar</author>
  </authors>
  <commentList>
    <comment ref="A14" authorId="0" shapeId="0" xr:uid="{CEA2EF75-CEB0-4004-8B65-4FAFB219E17C}">
      <text>
        <r>
          <rPr>
            <b/>
            <sz val="9"/>
            <color indexed="81"/>
            <rFont val="Tahoma"/>
            <family val="2"/>
          </rPr>
          <t xml:space="preserve">This is not a complete listing of GL account codes. Salary account codes that are assessed for pooled firinge benefits listed in columns.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Nara Shagdar</author>
  </authors>
  <commentList>
    <comment ref="B14" authorId="0" shapeId="0" xr:uid="{E0CB91D7-0387-4EC4-BD0F-13D8DBCBED9A}">
      <text>
        <r>
          <rPr>
            <b/>
            <sz val="9"/>
            <color indexed="81"/>
            <rFont val="Tahoma"/>
            <family val="2"/>
          </rPr>
          <t xml:space="preserve">This is not a complete listing of GL account codes. Salary account codes that are assessed for pooled firinge benefits listed in columns. </t>
        </r>
        <r>
          <rPr>
            <sz val="9"/>
            <color indexed="81"/>
            <rFont val="Tahoma"/>
            <family val="2"/>
          </rPr>
          <t xml:space="preserve">
</t>
        </r>
      </text>
    </comment>
  </commentList>
</comments>
</file>

<file path=xl/sharedStrings.xml><?xml version="1.0" encoding="utf-8"?>
<sst xmlns="http://schemas.openxmlformats.org/spreadsheetml/2006/main" count="560" uniqueCount="290">
  <si>
    <t>UCD POOLED FRINGE BENEFIT ELIGIBILITY CROSS REFERENCE</t>
  </si>
  <si>
    <t>Crosswalk of GL Salary Account Codes Subject to the Related Pooled Fringe Benefits</t>
  </si>
  <si>
    <t>As of July 1, 2023</t>
  </si>
  <si>
    <t>WC</t>
  </si>
  <si>
    <t>Worker's compensation</t>
  </si>
  <si>
    <t>PL</t>
  </si>
  <si>
    <t>Parental Leave</t>
  </si>
  <si>
    <t>Value:</t>
  </si>
  <si>
    <t>UE</t>
  </si>
  <si>
    <t>Unemployment insurance</t>
  </si>
  <si>
    <t>TAB</t>
  </si>
  <si>
    <t>Tuition Assistance</t>
  </si>
  <si>
    <t>1=Eligible</t>
  </si>
  <si>
    <t>RH</t>
  </si>
  <si>
    <t>Retiree Health and Dental Insurance</t>
  </si>
  <si>
    <t>MH</t>
  </si>
  <si>
    <t>Mental Health</t>
  </si>
  <si>
    <t>0=Ineligible or Not covered</t>
  </si>
  <si>
    <t>TP</t>
  </si>
  <si>
    <t>Termination Payment</t>
  </si>
  <si>
    <t>Note:</t>
  </si>
  <si>
    <t>1. Tuition Assistance Benefit is not applicable to fund 30 and 31.</t>
  </si>
  <si>
    <t>2. Mental Health fringe is not applicable to Denver campus</t>
  </si>
  <si>
    <t>CHARGED FOR:</t>
  </si>
  <si>
    <t>GL Account Code</t>
  </si>
  <si>
    <t>Account Description</t>
  </si>
  <si>
    <t>TAB [1]</t>
  </si>
  <si>
    <t>MH [2]</t>
  </si>
  <si>
    <t>400100</t>
  </si>
  <si>
    <t>FAC FTP PAY</t>
  </si>
  <si>
    <t>400210</t>
  </si>
  <si>
    <t>CLNFAC FTP PAY</t>
  </si>
  <si>
    <t>400310</t>
  </si>
  <si>
    <t>RSCHFAC FTP PAY</t>
  </si>
  <si>
    <t>400500</t>
  </si>
  <si>
    <t>PRAFAC FTP PAY</t>
  </si>
  <si>
    <t>400600</t>
  </si>
  <si>
    <t>RSASFAC FTP PAY</t>
  </si>
  <si>
    <t>400710</t>
  </si>
  <si>
    <t>VST RSASFAC FTP PAY</t>
  </si>
  <si>
    <t>400711</t>
  </si>
  <si>
    <t>VSTFAC FTP PAY</t>
  </si>
  <si>
    <t>400712</t>
  </si>
  <si>
    <t>AFFFAC FTP PAY</t>
  </si>
  <si>
    <t>400713</t>
  </si>
  <si>
    <t>SECFAC FTP PAY</t>
  </si>
  <si>
    <t>400714</t>
  </si>
  <si>
    <t>OTHFAC FTP PAY</t>
  </si>
  <si>
    <t>400715</t>
  </si>
  <si>
    <t>ADMNFAC FTP PAY</t>
  </si>
  <si>
    <t>400716</t>
  </si>
  <si>
    <t>FELLFAC FTP PAY</t>
  </si>
  <si>
    <t>400840</t>
  </si>
  <si>
    <t>PODOCFELL FT STIPENDS</t>
  </si>
  <si>
    <t>401010</t>
  </si>
  <si>
    <t>RSCHFAC PTP PAY</t>
  </si>
  <si>
    <t>401055</t>
  </si>
  <si>
    <t>RSCHFAC FTT PAY</t>
  </si>
  <si>
    <t>401075</t>
  </si>
  <si>
    <t>RSCHFAC PTT PAY</t>
  </si>
  <si>
    <t>401110</t>
  </si>
  <si>
    <t>CLNFAC PTP PAY</t>
  </si>
  <si>
    <t>401300</t>
  </si>
  <si>
    <t>FAC PTP PAY</t>
  </si>
  <si>
    <t>401355</t>
  </si>
  <si>
    <t>FAC FTT PAY</t>
  </si>
  <si>
    <t>401400</t>
  </si>
  <si>
    <t>FAC PTT PAY</t>
  </si>
  <si>
    <t>401455</t>
  </si>
  <si>
    <t>PRAFAC FTT PAY</t>
  </si>
  <si>
    <t>401560</t>
  </si>
  <si>
    <t>PRAFAC PTT PAY</t>
  </si>
  <si>
    <t>401700</t>
  </si>
  <si>
    <t>PRAFAC PTP PAY</t>
  </si>
  <si>
    <t>401755</t>
  </si>
  <si>
    <t>RSASFAC FTT PAY</t>
  </si>
  <si>
    <t>401800</t>
  </si>
  <si>
    <t>RSASFAC PTP PAY</t>
  </si>
  <si>
    <t>401860</t>
  </si>
  <si>
    <t>VST RSASFAC PTP PAY</t>
  </si>
  <si>
    <t>401862</t>
  </si>
  <si>
    <t>AFFFAC PTP PAY</t>
  </si>
  <si>
    <t>401863</t>
  </si>
  <si>
    <t>SECFAC PTP PAY</t>
  </si>
  <si>
    <t>401864</t>
  </si>
  <si>
    <t>OTHFAC PTP PAY</t>
  </si>
  <si>
    <t>401865</t>
  </si>
  <si>
    <t>ADMNFAC PTP PAY</t>
  </si>
  <si>
    <t>401960</t>
  </si>
  <si>
    <t>VST RSAS FAC PTT PAY</t>
  </si>
  <si>
    <t>401961</t>
  </si>
  <si>
    <t>VST FAC PTT PAY</t>
  </si>
  <si>
    <t>401962</t>
  </si>
  <si>
    <t>AFFFAC PTT PAY</t>
  </si>
  <si>
    <t>401963</t>
  </si>
  <si>
    <t>SECFAC PTT PAY</t>
  </si>
  <si>
    <t>401964</t>
  </si>
  <si>
    <t>OTHFAC PTT PAY</t>
  </si>
  <si>
    <t>401966</t>
  </si>
  <si>
    <t>FELLFAC PTT PAY</t>
  </si>
  <si>
    <t>402010</t>
  </si>
  <si>
    <t>VST RSAS FAC FTT PAY</t>
  </si>
  <si>
    <t>402011</t>
  </si>
  <si>
    <t>VST FAC FTT PAY</t>
  </si>
  <si>
    <t>402012</t>
  </si>
  <si>
    <t>AFFFAC FTT PAY</t>
  </si>
  <si>
    <t>402013</t>
  </si>
  <si>
    <t>SECFAC FTT PAY</t>
  </si>
  <si>
    <t>402014</t>
  </si>
  <si>
    <t>OTHFAC FTT PAY</t>
  </si>
  <si>
    <t>402016</t>
  </si>
  <si>
    <t>FELLFAC FTT PAY</t>
  </si>
  <si>
    <t>402065</t>
  </si>
  <si>
    <t>PODOCFELL PT STIPENDS</t>
  </si>
  <si>
    <t>402201</t>
  </si>
  <si>
    <t>ADMN INTERN FTP PAY</t>
  </si>
  <si>
    <t>402202</t>
  </si>
  <si>
    <t>GRAD ASST FTP PAY</t>
  </si>
  <si>
    <t>402203</t>
  </si>
  <si>
    <t>GPTI FTP PAY</t>
  </si>
  <si>
    <t>402205</t>
  </si>
  <si>
    <t>RSCH ASST FTP PAY</t>
  </si>
  <si>
    <t>402206</t>
  </si>
  <si>
    <t>TCH ASST FTP PAY</t>
  </si>
  <si>
    <t>402207</t>
  </si>
  <si>
    <t>UG ASST FTP PAY</t>
  </si>
  <si>
    <t>402215</t>
  </si>
  <si>
    <t>OTHSTDFAC FTP PAY</t>
  </si>
  <si>
    <t>402251</t>
  </si>
  <si>
    <t>ADMN INTERN FTT PAY</t>
  </si>
  <si>
    <t>402252</t>
  </si>
  <si>
    <t>GRAD ASST FTT PAY</t>
  </si>
  <si>
    <t>402253</t>
  </si>
  <si>
    <t>GPTI FTT PAY</t>
  </si>
  <si>
    <t>402255</t>
  </si>
  <si>
    <t>RSCH ASST FTT PAY</t>
  </si>
  <si>
    <t>402256</t>
  </si>
  <si>
    <t>TCH ASST FTT PAY</t>
  </si>
  <si>
    <t>402257</t>
  </si>
  <si>
    <t>UG ASST FTT PAY</t>
  </si>
  <si>
    <t>402265</t>
  </si>
  <si>
    <t>OTHSTDFAC FTT PAY</t>
  </si>
  <si>
    <t>402302</t>
  </si>
  <si>
    <t>GRAD ASST PTP PAY</t>
  </si>
  <si>
    <t>402303</t>
  </si>
  <si>
    <t>GPTI PTP PAY</t>
  </si>
  <si>
    <t>402305</t>
  </si>
  <si>
    <t>RSCH ASST PTP PAY</t>
  </si>
  <si>
    <t>402306</t>
  </si>
  <si>
    <t>TCH ASST PTP PAY</t>
  </si>
  <si>
    <t>402351</t>
  </si>
  <si>
    <t>ADMN INTERN PTT PAY</t>
  </si>
  <si>
    <t>402352</t>
  </si>
  <si>
    <t>GRAD ASST PTT PAY</t>
  </si>
  <si>
    <t>402353</t>
  </si>
  <si>
    <t>GPTI PTT PAY</t>
  </si>
  <si>
    <t>402355</t>
  </si>
  <si>
    <t>RSCH ASST PTT PAY</t>
  </si>
  <si>
    <t>402357</t>
  </si>
  <si>
    <t>UG ASST PTT PAY</t>
  </si>
  <si>
    <t>402365</t>
  </si>
  <si>
    <t>OTHSTDFAC PTT PAY</t>
  </si>
  <si>
    <t>402510</t>
  </si>
  <si>
    <t>O/E FTP POLICE PAY</t>
  </si>
  <si>
    <t>402600</t>
  </si>
  <si>
    <t>O/E FTP PAY</t>
  </si>
  <si>
    <t>402630</t>
  </si>
  <si>
    <t>O/E FTP OVERTIME PAY</t>
  </si>
  <si>
    <t>402700</t>
  </si>
  <si>
    <t>O/E PTP PAY</t>
  </si>
  <si>
    <t>402800</t>
  </si>
  <si>
    <t>O/E FTT PAY</t>
  </si>
  <si>
    <t>402900</t>
  </si>
  <si>
    <t>O/E PTT PAY</t>
  </si>
  <si>
    <t>403000</t>
  </si>
  <si>
    <t>MDRS PAY</t>
  </si>
  <si>
    <t>403010</t>
  </si>
  <si>
    <t>MDRS OTH PAY</t>
  </si>
  <si>
    <t>405100</t>
  </si>
  <si>
    <t>CLASS FTP PAY</t>
  </si>
  <si>
    <t>405110</t>
  </si>
  <si>
    <t>CLASS POLICE FTP PAY</t>
  </si>
  <si>
    <t>405113</t>
  </si>
  <si>
    <t>CLASS POLICE FTP OVERTIME PAY</t>
  </si>
  <si>
    <t>405130</t>
  </si>
  <si>
    <t>CLASS FTP OVERTIME PAY</t>
  </si>
  <si>
    <t>405131</t>
  </si>
  <si>
    <t>CLASS FTP SHIFT DIFF PAY</t>
  </si>
  <si>
    <t>405200</t>
  </si>
  <si>
    <t>CLASS PTP PAY</t>
  </si>
  <si>
    <t>405230</t>
  </si>
  <si>
    <t>CLASS PTP OVERTIME</t>
  </si>
  <si>
    <t>405231</t>
  </si>
  <si>
    <t>CLASS PTP SHIFT DIFF PAY</t>
  </si>
  <si>
    <t>405300</t>
  </si>
  <si>
    <t>CLASS FTT PAY</t>
  </si>
  <si>
    <t>405330</t>
  </si>
  <si>
    <t>CLASS FTT OVERTIME PAY</t>
  </si>
  <si>
    <t>405331</t>
  </si>
  <si>
    <t>CLASS FTT SHIFT DIFF PAY</t>
  </si>
  <si>
    <t>405341</t>
  </si>
  <si>
    <t>CLASS FTT OTH PAY</t>
  </si>
  <si>
    <t>405400</t>
  </si>
  <si>
    <t>CLASS PTT PAY</t>
  </si>
  <si>
    <t>405430</t>
  </si>
  <si>
    <t>CLASS PTT OVERTIME</t>
  </si>
  <si>
    <t>405431</t>
  </si>
  <si>
    <t>CLASS PTT SHIFT DIFF PAY</t>
  </si>
  <si>
    <t>407600</t>
  </si>
  <si>
    <t>STD HR PAY</t>
  </si>
  <si>
    <t>407700</t>
  </si>
  <si>
    <t>STD ONC WS PAY</t>
  </si>
  <si>
    <t>407800</t>
  </si>
  <si>
    <t>STD OFFC WS PAY</t>
  </si>
  <si>
    <t>407900</t>
  </si>
  <si>
    <t>STD HR OVERTIME</t>
  </si>
  <si>
    <t>THE END</t>
  </si>
  <si>
    <t>Let's get started.</t>
  </si>
  <si>
    <t>INPUT SECTION</t>
  </si>
  <si>
    <t>Where to get these values?</t>
  </si>
  <si>
    <t>Yes</t>
  </si>
  <si>
    <t>No</t>
  </si>
  <si>
    <t>do not enter/change anything below this line</t>
  </si>
  <si>
    <t>RESULT</t>
  </si>
  <si>
    <t>Worker's Compensation</t>
  </si>
  <si>
    <t>Unemployment Insurance</t>
  </si>
  <si>
    <t>Term Pay at separation</t>
  </si>
  <si>
    <t>Retiree Health &amp; Life Support</t>
  </si>
  <si>
    <t>Process a PET for salary in this amount--</t>
  </si>
  <si>
    <t>The PET will result in the following additional transactions:</t>
  </si>
  <si>
    <t>Benefits</t>
  </si>
  <si>
    <t>This is the amount of benefits that will be included in the PET in addition to the salary (this plus the salary should match the PET summary page total)</t>
  </si>
  <si>
    <t>Fringe Benefit Allocations</t>
  </si>
  <si>
    <t>Total Impact of the PET</t>
  </si>
  <si>
    <t>This amount should equal your deficit amount.</t>
  </si>
  <si>
    <t>Notes:</t>
  </si>
  <si>
    <t xml:space="preserve">2. If your deficit is too large that you have to consider moving more than one pay period of the employee's salary, use the "Salary Version" of this tool in conjunction with the "Deficit Version." First, use the salary version to determine the total impact of moving the employee's full salary of a pay period. When you're left with small enough of a deficit that you only have to move a partial salary of a pay period, then use the deficit version to figure out how much to move in salary to clear the remaining deficit.  </t>
  </si>
  <si>
    <t xml:space="preserve">4. If the employee has multiple positions and each position has a different payroll account code, please remember that different fringe benefit allocations may apply to different payroll account codes. Therefore, please use this tool for one position at a time. </t>
  </si>
  <si>
    <r>
      <rPr>
        <b/>
        <sz val="10"/>
        <rFont val="Arial"/>
        <family val="2"/>
      </rPr>
      <t>What it does:</t>
    </r>
    <r>
      <rPr>
        <sz val="10"/>
        <rFont val="Arial"/>
        <family val="2"/>
      </rPr>
      <t xml:space="preserve"> This tool will help you determine how to move a specific amount of deficit off a speedtype using a PET. In this case you know your deficit amount. Now you want to know how much in salary to move off the speedtype with a PET to completely zero out the speedtype's deficit. </t>
    </r>
  </si>
  <si>
    <t>3. Enter the employee's monthly salary amount</t>
  </si>
  <si>
    <t>4. Enter the employee's monthly benefits amount</t>
  </si>
  <si>
    <t>5. Enter the payroll account code for the salary</t>
  </si>
  <si>
    <t>7. Enter the amount of deficit that needs to be cleared</t>
  </si>
  <si>
    <t>8. Is the employee a faculty on contract pay? (earn code CRG)</t>
  </si>
  <si>
    <t>Applicable fringe benefit allocations for FY2024:</t>
  </si>
  <si>
    <t>Tuition Waiver</t>
  </si>
  <si>
    <t>1. Is the deficit speedtype on the Denver or Anschutz Campus?</t>
  </si>
  <si>
    <t>DEN</t>
  </si>
  <si>
    <t>AMC</t>
  </si>
  <si>
    <t>Denver Campus Used for #1</t>
  </si>
  <si>
    <t>Anschutz Campus Used for #1</t>
  </si>
  <si>
    <t>Check your speedtype Financials in CU Data, Org 2 = AMC, Org 3 = DEN</t>
  </si>
  <si>
    <t>Yes CRG used for #8</t>
  </si>
  <si>
    <t>No CRG used for #8</t>
  </si>
  <si>
    <t>Second two digits on the speedtype indentify the fund</t>
  </si>
  <si>
    <t>Move exactly this amount in salary with the PET and your deficit should be zeroed out.</t>
  </si>
  <si>
    <t>This is the amount of fringe benefit allocations that will be processed to the speedtype at month end</t>
  </si>
  <si>
    <t>This is the amount of F&amp;A or GAR that will be added to the speedtype as a result of this PET</t>
  </si>
  <si>
    <t>F&amp;A or GAR</t>
  </si>
  <si>
    <t>401866</t>
  </si>
  <si>
    <t>FELLFAC PTP PAY</t>
  </si>
  <si>
    <t>1. Do not inactivate the speedtype until the month end close process is completed because the fringe benefit allocation journals are only processed once a month during the month end process.</t>
  </si>
  <si>
    <t>3. Remember that the fringe benefit allocation rates may change from year to year. Please remember to download the most recent version from the Finance website each fiscal year.</t>
  </si>
  <si>
    <t>6. Enter F&amp;A rate for the project or GAR rate (AMC only) for the auxiliary</t>
  </si>
  <si>
    <t>F&amp;A or GAR rate can be found in CU Data. Make sure to enter it in a % format. Denver should exclude any GAR as it is processed on revenue</t>
  </si>
  <si>
    <t>Enter the amount of the deficit</t>
  </si>
  <si>
    <t>7. If something looks off or you disagree with a certain calculation please feel free to reach out to Finance.PET@ucdenver.edu for additional help.</t>
  </si>
  <si>
    <r>
      <rPr>
        <b/>
        <sz val="10"/>
        <rFont val="Arial"/>
        <family val="2"/>
      </rPr>
      <t xml:space="preserve">Why this tool is needed: </t>
    </r>
    <r>
      <rPr>
        <sz val="10"/>
        <rFont val="Arial"/>
        <family val="2"/>
      </rPr>
      <t>Departments often need to move payroll off of a speedtype in order to fix overspending. The total impact of a payroll expense transfer (PET) can include salary, benefits, fringe benefit allocations,and applicable F&amp;A or GAR. You only get to determine the amount of salary to move with a PET. The difficult part is knowing how much in benefits, fringe benefit allocations, F&amp;A or GAR that will follow the salary in determining the total impact of a PET on the speedtype.</t>
    </r>
  </si>
  <si>
    <r>
      <rPr>
        <b/>
        <sz val="10"/>
        <rFont val="Arial"/>
        <family val="2"/>
      </rPr>
      <t>What it does:</t>
    </r>
    <r>
      <rPr>
        <sz val="10"/>
        <rFont val="Arial"/>
        <family val="2"/>
      </rPr>
      <t xml:space="preserve"> This tool will help you determine the total dollar impact of a PET on the speedtype. In this case you know how much to move in salary. Now you want to know how much benefits, fringe benefit allocations, F&amp;A or GAR will follow that salary as a result of the PET, thus the total impact of the PET on the speedtype.</t>
    </r>
  </si>
  <si>
    <t>1. Is the speedtype on the Denver or Anschutz Campus?</t>
  </si>
  <si>
    <r>
      <rPr>
        <b/>
        <sz val="10"/>
        <rFont val="Arial"/>
        <family val="2"/>
      </rPr>
      <t xml:space="preserve">Why this tool is needed: </t>
    </r>
    <r>
      <rPr>
        <sz val="10"/>
        <rFont val="Arial"/>
        <family val="2"/>
      </rPr>
      <t>Departments often need to find out the total dollar impact of a payroll expense transfer (PET) whether moving salary onto or off a speedtype. The total impact of a PET can include salary, benefits, fringe benefit allocations, and applicable F&amp;A or GAR. You only get to determine the amount of salary to move with a PET. The difficult part is knowing how much in benefits, fringe benefit allocations, F&amp;A or GAR that will follow the salary and determining what the total impact of a PET will be on the speedtype. Please note that the total impact amount could differ from the to and from speedtype, so please be cautious on which you are trying to calculate on.</t>
    </r>
  </si>
  <si>
    <t>2. Is this a fund 30 or 31 speedtype?</t>
  </si>
  <si>
    <t>2. Is the Deficit on a fund 30 or 31 speedtype?</t>
  </si>
  <si>
    <t>7. Enter the amount of salary that you want to move</t>
  </si>
  <si>
    <t>Total Impact of the PET on the speedtype</t>
  </si>
  <si>
    <t>The includes:</t>
  </si>
  <si>
    <t>Salary</t>
  </si>
  <si>
    <t>This is the amount of salary you wanted to move with a PET</t>
  </si>
  <si>
    <t>This is the amount of F&amp;A or GAR that will be added or removed to the speedtype as a result of this PET</t>
  </si>
  <si>
    <t>2. Remember that the fringe benefit allocation rates may change from year to year. Please remember to download the most recent version from the Finance website each fiscal year.</t>
  </si>
  <si>
    <t xml:space="preserve">3. If the employee has multiple positions and each position has a different payroll account code, please remember that different fringe benefit allocations may apply to different payroll account codes. Therefore, please use this tool for one position at a time. </t>
  </si>
  <si>
    <t>4. If the total amount of salary you want to transfer involve multiple employees, use this tool for one employee at a time.</t>
  </si>
  <si>
    <t>5.This tool is for paychecks with regualr earnings codes, if additional pay is also on the paycheck or needs  to be moved please check with Finance on correct amount to move.</t>
  </si>
  <si>
    <t>5.This tool is for paychecks with regualr earnings codes, if additional pay is also on the paycheck or needs to be moved please check with Finance on correct amount to move.</t>
  </si>
  <si>
    <t>On the Tax and Deduction tabs add up the amounts in the Tax Class Summary and Deduction Code Summary sections</t>
  </si>
  <si>
    <t>Go to New PET Request and search for the employee and pay period. On the Earnings tab add all earnings in the Earnings Code Summary section</t>
  </si>
  <si>
    <t>Enter the payroll account code for the employee's salary, this is found on the Earnings tab</t>
  </si>
  <si>
    <t>If it's the total salary for the pay period, copy the amount from #3.</t>
  </si>
  <si>
    <t>6. This tool is designed to help but is not going to cover every situation as there are some exceptions not built into the above for certain job and earnings codes.</t>
  </si>
  <si>
    <t>Earnings code is found on the earnings tab, faculty on contract pay do not earn vacation and sick leave, thus Term Pay fringe allocation doesn't apply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</si>
</sst>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_(&quot;$&quot;* #,##0.000_);_(&quot;$&quot;* \(#,##0.000\);_(&quot;$&quot;* &quot;-&quot;???_);_(@_)"/>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0"/>
      <name val="Arial"/>
      <family val="2"/>
    </font>
    <font>
      <b/>
      <sz val="11"/>
      <name val="Arial"/>
      <family val="2"/>
    </font>
    <font>
      <sz val="12"/>
      <color theme="1"/>
      <name val="Calibri"/>
      <family val="2"/>
      <scheme val="minor"/>
    </font>
    <font>
      <b/>
      <sz val="12"/>
      <color theme="0"/>
      <name val="Calibri"/>
      <family val="2"/>
      <scheme val="minor"/>
    </font>
    <font>
      <b/>
      <sz val="11"/>
      <color theme="0"/>
      <name val="Arial"/>
      <family val="2"/>
    </font>
    <font>
      <sz val="12"/>
      <color theme="0"/>
      <name val="Calibri"/>
      <family val="2"/>
      <scheme val="minor"/>
    </font>
    <font>
      <sz val="10"/>
      <color indexed="8"/>
      <name val="Arial"/>
      <family val="2"/>
    </font>
    <font>
      <b/>
      <sz val="11"/>
      <color indexed="8"/>
      <name val="Calibri"/>
      <family val="2"/>
      <scheme val="minor"/>
    </font>
    <font>
      <sz val="11"/>
      <color indexed="8"/>
      <name val="Calibri"/>
      <family val="2"/>
      <scheme val="minor"/>
    </font>
    <font>
      <sz val="11"/>
      <color rgb="FF000000"/>
      <name val="Calibri"/>
      <family val="2"/>
    </font>
    <font>
      <i/>
      <sz val="10"/>
      <color theme="1"/>
      <name val="Calibri"/>
      <family val="2"/>
      <scheme val="minor"/>
    </font>
    <font>
      <b/>
      <sz val="9"/>
      <color indexed="81"/>
      <name val="Tahoma"/>
      <family val="2"/>
    </font>
    <font>
      <sz val="9"/>
      <color indexed="81"/>
      <name val="Tahoma"/>
      <family val="2"/>
    </font>
    <font>
      <b/>
      <sz val="10"/>
      <name val="Arial"/>
      <family val="2"/>
    </font>
    <font>
      <sz val="12"/>
      <name val="Arial"/>
      <family val="2"/>
    </font>
    <font>
      <b/>
      <u/>
      <sz val="10"/>
      <name val="Arial"/>
      <family val="2"/>
    </font>
    <font>
      <i/>
      <sz val="10"/>
      <name val="Arial"/>
      <family val="2"/>
    </font>
    <font>
      <sz val="8"/>
      <name val="Arial"/>
      <family val="2"/>
    </font>
    <font>
      <b/>
      <sz val="10"/>
      <color rgb="FFFF0000"/>
      <name val="Arial"/>
      <family val="2"/>
    </font>
    <font>
      <i/>
      <sz val="8"/>
      <name val="Arial"/>
      <family val="2"/>
    </font>
  </fonts>
  <fills count="6">
    <fill>
      <patternFill patternType="none"/>
    </fill>
    <fill>
      <patternFill patternType="gray125"/>
    </fill>
    <fill>
      <patternFill patternType="solid">
        <fgColor theme="5"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dotted">
        <color indexed="64"/>
      </left>
      <right style="dotted">
        <color indexed="64"/>
      </right>
      <top style="dotted">
        <color indexed="64"/>
      </top>
      <bottom style="dotted">
        <color indexed="64"/>
      </bottom>
      <diagonal/>
    </border>
  </borders>
  <cellStyleXfs count="7">
    <xf numFmtId="0" fontId="0" fillId="0" borderId="0"/>
    <xf numFmtId="0" fontId="4" fillId="0" borderId="0"/>
    <xf numFmtId="0" fontId="1" fillId="0" borderId="0"/>
    <xf numFmtId="0" fontId="10" fillId="0" borderId="0"/>
    <xf numFmtId="44"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cellStyleXfs>
  <cellXfs count="85">
    <xf numFmtId="0" fontId="0" fillId="0" borderId="0" xfId="0"/>
    <xf numFmtId="0" fontId="3" fillId="0" borderId="0" xfId="0" applyFont="1"/>
    <xf numFmtId="0" fontId="5" fillId="0" borderId="0" xfId="1" applyFont="1" applyAlignment="1">
      <alignment horizontal="centerContinuous"/>
    </xf>
    <xf numFmtId="0" fontId="6" fillId="0" borderId="0" xfId="0" applyFont="1"/>
    <xf numFmtId="0" fontId="4" fillId="0" borderId="0" xfId="1"/>
    <xf numFmtId="0" fontId="7" fillId="2" borderId="0" xfId="0" applyFont="1" applyFill="1"/>
    <xf numFmtId="0" fontId="8" fillId="2" borderId="0" xfId="1" applyFont="1" applyFill="1" applyAlignment="1">
      <alignment horizontal="centerContinuous"/>
    </xf>
    <xf numFmtId="0" fontId="9" fillId="2" borderId="0" xfId="0" applyFont="1" applyFill="1"/>
    <xf numFmtId="0" fontId="1" fillId="0" borderId="0" xfId="2" applyAlignment="1">
      <alignment horizontal="left"/>
    </xf>
    <xf numFmtId="0" fontId="6" fillId="3" borderId="1" xfId="0" applyFont="1" applyFill="1" applyBorder="1" applyAlignment="1">
      <alignment horizontal="left" indent="3"/>
    </xf>
    <xf numFmtId="0" fontId="6" fillId="3" borderId="2" xfId="0" applyFont="1" applyFill="1" applyBorder="1" applyAlignment="1">
      <alignment horizontal="left"/>
    </xf>
    <xf numFmtId="0" fontId="4" fillId="3" borderId="2" xfId="1" applyFill="1" applyBorder="1"/>
    <xf numFmtId="0" fontId="6" fillId="3" borderId="2" xfId="0" applyFont="1" applyFill="1" applyBorder="1" applyAlignment="1">
      <alignment horizontal="center"/>
    </xf>
    <xf numFmtId="0" fontId="6" fillId="3" borderId="3" xfId="0" applyFont="1" applyFill="1" applyBorder="1" applyAlignment="1">
      <alignment horizontal="left" indent="6"/>
    </xf>
    <xf numFmtId="0" fontId="6" fillId="3" borderId="2" xfId="0" applyFont="1" applyFill="1" applyBorder="1" applyAlignment="1">
      <alignment horizontal="left" indent="1"/>
    </xf>
    <xf numFmtId="0" fontId="6" fillId="3" borderId="3" xfId="0" applyFont="1" applyFill="1" applyBorder="1"/>
    <xf numFmtId="0" fontId="6" fillId="3" borderId="4" xfId="0" applyFont="1" applyFill="1" applyBorder="1" applyAlignment="1">
      <alignment horizontal="left" indent="3"/>
    </xf>
    <xf numFmtId="0" fontId="6" fillId="3" borderId="0" xfId="0" applyFont="1" applyFill="1" applyAlignment="1">
      <alignment horizontal="left"/>
    </xf>
    <xf numFmtId="0" fontId="4" fillId="3" borderId="0" xfId="1" applyFill="1"/>
    <xf numFmtId="0" fontId="6" fillId="3" borderId="0" xfId="0" applyFont="1" applyFill="1" applyAlignment="1">
      <alignment horizontal="center"/>
    </xf>
    <xf numFmtId="0" fontId="6" fillId="3" borderId="5" xfId="0" applyFont="1" applyFill="1" applyBorder="1" applyAlignment="1">
      <alignment horizontal="left" indent="6"/>
    </xf>
    <xf numFmtId="0" fontId="6" fillId="3" borderId="0" xfId="0" applyFont="1" applyFill="1" applyAlignment="1">
      <alignment horizontal="left" indent="1"/>
    </xf>
    <xf numFmtId="0" fontId="6" fillId="3" borderId="5" xfId="0" applyFont="1" applyFill="1" applyBorder="1"/>
    <xf numFmtId="0" fontId="0" fillId="3" borderId="0" xfId="0" applyFill="1"/>
    <xf numFmtId="0" fontId="6" fillId="3" borderId="6" xfId="0" applyFont="1" applyFill="1" applyBorder="1" applyAlignment="1">
      <alignment horizontal="left" indent="3"/>
    </xf>
    <xf numFmtId="0" fontId="6" fillId="3" borderId="7" xfId="0" applyFont="1" applyFill="1" applyBorder="1" applyAlignment="1">
      <alignment horizontal="left"/>
    </xf>
    <xf numFmtId="0" fontId="0" fillId="3" borderId="7" xfId="0" applyFill="1" applyBorder="1"/>
    <xf numFmtId="0" fontId="0" fillId="3" borderId="8" xfId="0" applyFill="1" applyBorder="1"/>
    <xf numFmtId="0" fontId="0" fillId="3" borderId="7" xfId="0" applyFill="1" applyBorder="1" applyAlignment="1">
      <alignment horizontal="left" indent="1"/>
    </xf>
    <xf numFmtId="0" fontId="6" fillId="3" borderId="0" xfId="0" applyFont="1" applyFill="1" applyAlignment="1">
      <alignment horizontal="left" indent="6"/>
    </xf>
    <xf numFmtId="0" fontId="6" fillId="3" borderId="0" xfId="0" applyFont="1" applyFill="1"/>
    <xf numFmtId="0" fontId="11" fillId="0" borderId="12" xfId="3" applyFont="1" applyBorder="1" applyAlignment="1">
      <alignment horizontal="left"/>
    </xf>
    <xf numFmtId="0" fontId="11" fillId="0" borderId="12" xfId="3" applyFont="1" applyBorder="1"/>
    <xf numFmtId="0" fontId="11" fillId="0" borderId="12" xfId="3" applyFont="1" applyBorder="1" applyAlignment="1">
      <alignment horizontal="center"/>
    </xf>
    <xf numFmtId="0" fontId="1" fillId="0" borderId="0" xfId="2"/>
    <xf numFmtId="0" fontId="12" fillId="0" borderId="13" xfId="3" applyFont="1" applyBorder="1" applyAlignment="1">
      <alignment horizontal="left"/>
    </xf>
    <xf numFmtId="0" fontId="12" fillId="0" borderId="13" xfId="3" applyFont="1" applyBorder="1"/>
    <xf numFmtId="0" fontId="1" fillId="0" borderId="13" xfId="2" applyBorder="1" applyAlignment="1">
      <alignment horizontal="center"/>
    </xf>
    <xf numFmtId="0" fontId="12" fillId="0" borderId="14" xfId="3" applyFont="1" applyBorder="1" applyAlignment="1">
      <alignment horizontal="left"/>
    </xf>
    <xf numFmtId="0" fontId="12" fillId="0" borderId="14" xfId="3" applyFont="1" applyBorder="1"/>
    <xf numFmtId="0" fontId="1" fillId="0" borderId="14" xfId="2" applyBorder="1" applyAlignment="1">
      <alignment horizontal="center"/>
    </xf>
    <xf numFmtId="0" fontId="13" fillId="0" borderId="0" xfId="2" applyFont="1" applyAlignment="1">
      <alignment horizontal="left"/>
    </xf>
    <xf numFmtId="0" fontId="12" fillId="0" borderId="0" xfId="3" applyFont="1"/>
    <xf numFmtId="0" fontId="1" fillId="0" borderId="0" xfId="2" applyAlignment="1">
      <alignment horizontal="center"/>
    </xf>
    <xf numFmtId="0" fontId="14" fillId="0" borderId="0" xfId="0" applyFont="1"/>
    <xf numFmtId="164" fontId="1" fillId="0" borderId="14" xfId="2" applyNumberFormat="1" applyBorder="1" applyAlignment="1">
      <alignment horizontal="center"/>
    </xf>
    <xf numFmtId="164" fontId="1" fillId="0" borderId="13" xfId="2" applyNumberFormat="1" applyBorder="1" applyAlignment="1">
      <alignment horizontal="center"/>
    </xf>
    <xf numFmtId="0" fontId="17" fillId="0" borderId="0" xfId="1" applyFont="1"/>
    <xf numFmtId="0" fontId="18" fillId="0" borderId="0" xfId="1" applyFont="1"/>
    <xf numFmtId="0" fontId="19" fillId="0" borderId="0" xfId="1" applyFont="1"/>
    <xf numFmtId="0" fontId="20" fillId="0" borderId="17" xfId="1" applyFont="1" applyBorder="1"/>
    <xf numFmtId="0" fontId="4" fillId="0" borderId="17" xfId="1" applyBorder="1"/>
    <xf numFmtId="9" fontId="0" fillId="0" borderId="0" xfId="5" applyFont="1"/>
    <xf numFmtId="0" fontId="21" fillId="4" borderId="0" xfId="1" applyFont="1" applyFill="1" applyAlignment="1">
      <alignment horizontal="right"/>
    </xf>
    <xf numFmtId="0" fontId="4" fillId="4" borderId="0" xfId="1" applyFill="1"/>
    <xf numFmtId="164" fontId="4" fillId="4" borderId="18" xfId="5" applyNumberFormat="1" applyFont="1" applyFill="1" applyBorder="1"/>
    <xf numFmtId="164" fontId="0" fillId="0" borderId="0" xfId="5" applyNumberFormat="1" applyFont="1"/>
    <xf numFmtId="0" fontId="21" fillId="0" borderId="0" xfId="1" applyFont="1" applyAlignment="1">
      <alignment horizontal="right"/>
    </xf>
    <xf numFmtId="164" fontId="0" fillId="0" borderId="0" xfId="5" applyNumberFormat="1" applyFont="1" applyBorder="1"/>
    <xf numFmtId="0" fontId="22" fillId="0" borderId="0" xfId="1" applyFont="1"/>
    <xf numFmtId="44" fontId="22" fillId="0" borderId="0" xfId="4" applyFont="1" applyBorder="1"/>
    <xf numFmtId="0" fontId="4" fillId="0" borderId="0" xfId="1" applyAlignment="1">
      <alignment horizontal="right"/>
    </xf>
    <xf numFmtId="44" fontId="0" fillId="0" borderId="0" xfId="4" applyFont="1"/>
    <xf numFmtId="0" fontId="17" fillId="0" borderId="0" xfId="1" applyFont="1" applyAlignment="1">
      <alignment horizontal="right"/>
    </xf>
    <xf numFmtId="44" fontId="17" fillId="0" borderId="0" xfId="1" applyNumberFormat="1" applyFont="1"/>
    <xf numFmtId="20" fontId="17" fillId="0" borderId="0" xfId="1" applyNumberFormat="1" applyFont="1"/>
    <xf numFmtId="44" fontId="4" fillId="5" borderId="16" xfId="4" applyFont="1" applyFill="1" applyBorder="1" applyAlignment="1">
      <alignment horizontal="center"/>
    </xf>
    <xf numFmtId="49" fontId="4" fillId="5" borderId="16" xfId="4" applyNumberFormat="1" applyFont="1" applyFill="1" applyBorder="1" applyAlignment="1">
      <alignment horizontal="center"/>
    </xf>
    <xf numFmtId="0" fontId="21" fillId="0" borderId="0" xfId="1" applyFont="1"/>
    <xf numFmtId="0" fontId="23" fillId="0" borderId="0" xfId="1" applyFont="1"/>
    <xf numFmtId="0" fontId="12" fillId="0" borderId="14" xfId="3" quotePrefix="1" applyFont="1" applyBorder="1" applyAlignment="1">
      <alignment horizontal="left"/>
    </xf>
    <xf numFmtId="0" fontId="0" fillId="0" borderId="0" xfId="4" applyNumberFormat="1" applyFont="1"/>
    <xf numFmtId="165" fontId="0" fillId="0" borderId="0" xfId="4" applyNumberFormat="1" applyFont="1"/>
    <xf numFmtId="20" fontId="4" fillId="0" borderId="0" xfId="1" applyNumberFormat="1" applyAlignment="1">
      <alignment horizontal="left" wrapText="1"/>
    </xf>
    <xf numFmtId="20" fontId="4" fillId="0" borderId="0" xfId="0" applyNumberFormat="1" applyFont="1"/>
    <xf numFmtId="166" fontId="4" fillId="5" borderId="16" xfId="6" applyNumberFormat="1" applyFont="1" applyFill="1" applyBorder="1" applyAlignment="1">
      <alignment horizontal="center"/>
    </xf>
    <xf numFmtId="20" fontId="4" fillId="0" borderId="0" xfId="1" applyNumberFormat="1" applyAlignment="1">
      <alignment horizontal="left" wrapText="1"/>
    </xf>
    <xf numFmtId="0" fontId="4" fillId="0" borderId="0" xfId="1" applyAlignment="1">
      <alignment horizontal="left" wrapText="1"/>
    </xf>
    <xf numFmtId="0" fontId="4" fillId="0" borderId="0" xfId="1" applyAlignment="1">
      <alignment horizontal="left"/>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5" xfId="2" applyFont="1" applyBorder="1" applyAlignment="1">
      <alignment horizontal="center"/>
    </xf>
    <xf numFmtId="0" fontId="0" fillId="0" borderId="10" xfId="2" applyFont="1" applyBorder="1" applyAlignment="1">
      <alignment horizontal="center"/>
    </xf>
    <xf numFmtId="0" fontId="0" fillId="0" borderId="11" xfId="2" applyFont="1" applyBorder="1" applyAlignment="1">
      <alignment horizontal="center"/>
    </xf>
  </cellXfs>
  <cellStyles count="7">
    <cellStyle name="Currency 2" xfId="4" xr:uid="{780A7D7B-119E-4006-9116-37364AF605B2}"/>
    <cellStyle name="Normal" xfId="0" builtinId="0"/>
    <cellStyle name="Normal 2" xfId="2" xr:uid="{881C5EED-E5DD-48D7-93C7-757D884B30E4}"/>
    <cellStyle name="Normal 2 2" xfId="1" xr:uid="{DE1648C7-CBAC-4A5F-9BD3-9AA4DB362453}"/>
    <cellStyle name="Normal 3" xfId="3" xr:uid="{7182C711-FED3-4490-BE24-4C9F0E9D1F72}"/>
    <cellStyle name="Percent" xfId="6" builtinId="5"/>
    <cellStyle name="Percent 2" xfId="5" xr:uid="{68768376-B983-4AE6-9538-49ADEE19C4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5E1C3-DDE3-4A3B-BBAF-6C309AFBBB60}">
  <dimension ref="A1:J56"/>
  <sheetViews>
    <sheetView tabSelected="1" workbookViewId="0">
      <selection activeCell="B22" sqref="B22"/>
    </sheetView>
  </sheetViews>
  <sheetFormatPr defaultRowHeight="12.75" x14ac:dyDescent="0.2"/>
  <cols>
    <col min="1" max="1" width="60.28515625" style="4" bestFit="1" customWidth="1"/>
    <col min="2" max="2" width="12.140625" style="4" customWidth="1"/>
    <col min="3" max="3" width="1.28515625" style="4" customWidth="1"/>
    <col min="4" max="4" width="37.140625" style="4" customWidth="1"/>
    <col min="5" max="256" width="8.7109375" style="4"/>
    <col min="257" max="257" width="53.7109375" style="4" customWidth="1"/>
    <col min="258" max="258" width="10.28515625" style="4" bestFit="1" customWidth="1"/>
    <col min="259" max="259" width="1.28515625" style="4" customWidth="1"/>
    <col min="260" max="260" width="37.140625" style="4" customWidth="1"/>
    <col min="261" max="512" width="8.7109375" style="4"/>
    <col min="513" max="513" width="53.7109375" style="4" customWidth="1"/>
    <col min="514" max="514" width="10.28515625" style="4" bestFit="1" customWidth="1"/>
    <col min="515" max="515" width="1.28515625" style="4" customWidth="1"/>
    <col min="516" max="516" width="37.140625" style="4" customWidth="1"/>
    <col min="517" max="768" width="8.7109375" style="4"/>
    <col min="769" max="769" width="53.7109375" style="4" customWidth="1"/>
    <col min="770" max="770" width="10.28515625" style="4" bestFit="1" customWidth="1"/>
    <col min="771" max="771" width="1.28515625" style="4" customWidth="1"/>
    <col min="772" max="772" width="37.140625" style="4" customWidth="1"/>
    <col min="773" max="1024" width="8.7109375" style="4"/>
    <col min="1025" max="1025" width="53.7109375" style="4" customWidth="1"/>
    <col min="1026" max="1026" width="10.28515625" style="4" bestFit="1" customWidth="1"/>
    <col min="1027" max="1027" width="1.28515625" style="4" customWidth="1"/>
    <col min="1028" max="1028" width="37.140625" style="4" customWidth="1"/>
    <col min="1029" max="1280" width="8.7109375" style="4"/>
    <col min="1281" max="1281" width="53.7109375" style="4" customWidth="1"/>
    <col min="1282" max="1282" width="10.28515625" style="4" bestFit="1" customWidth="1"/>
    <col min="1283" max="1283" width="1.28515625" style="4" customWidth="1"/>
    <col min="1284" max="1284" width="37.140625" style="4" customWidth="1"/>
    <col min="1285" max="1536" width="8.7109375" style="4"/>
    <col min="1537" max="1537" width="53.7109375" style="4" customWidth="1"/>
    <col min="1538" max="1538" width="10.28515625" style="4" bestFit="1" customWidth="1"/>
    <col min="1539" max="1539" width="1.28515625" style="4" customWidth="1"/>
    <col min="1540" max="1540" width="37.140625" style="4" customWidth="1"/>
    <col min="1541" max="1792" width="8.7109375" style="4"/>
    <col min="1793" max="1793" width="53.7109375" style="4" customWidth="1"/>
    <col min="1794" max="1794" width="10.28515625" style="4" bestFit="1" customWidth="1"/>
    <col min="1795" max="1795" width="1.28515625" style="4" customWidth="1"/>
    <col min="1796" max="1796" width="37.140625" style="4" customWidth="1"/>
    <col min="1797" max="2048" width="8.7109375" style="4"/>
    <col min="2049" max="2049" width="53.7109375" style="4" customWidth="1"/>
    <col min="2050" max="2050" width="10.28515625" style="4" bestFit="1" customWidth="1"/>
    <col min="2051" max="2051" width="1.28515625" style="4" customWidth="1"/>
    <col min="2052" max="2052" width="37.140625" style="4" customWidth="1"/>
    <col min="2053" max="2304" width="8.7109375" style="4"/>
    <col min="2305" max="2305" width="53.7109375" style="4" customWidth="1"/>
    <col min="2306" max="2306" width="10.28515625" style="4" bestFit="1" customWidth="1"/>
    <col min="2307" max="2307" width="1.28515625" style="4" customWidth="1"/>
    <col min="2308" max="2308" width="37.140625" style="4" customWidth="1"/>
    <col min="2309" max="2560" width="8.7109375" style="4"/>
    <col min="2561" max="2561" width="53.7109375" style="4" customWidth="1"/>
    <col min="2562" max="2562" width="10.28515625" style="4" bestFit="1" customWidth="1"/>
    <col min="2563" max="2563" width="1.28515625" style="4" customWidth="1"/>
    <col min="2564" max="2564" width="37.140625" style="4" customWidth="1"/>
    <col min="2565" max="2816" width="8.7109375" style="4"/>
    <col min="2817" max="2817" width="53.7109375" style="4" customWidth="1"/>
    <col min="2818" max="2818" width="10.28515625" style="4" bestFit="1" customWidth="1"/>
    <col min="2819" max="2819" width="1.28515625" style="4" customWidth="1"/>
    <col min="2820" max="2820" width="37.140625" style="4" customWidth="1"/>
    <col min="2821" max="3072" width="8.7109375" style="4"/>
    <col min="3073" max="3073" width="53.7109375" style="4" customWidth="1"/>
    <col min="3074" max="3074" width="10.28515625" style="4" bestFit="1" customWidth="1"/>
    <col min="3075" max="3075" width="1.28515625" style="4" customWidth="1"/>
    <col min="3076" max="3076" width="37.140625" style="4" customWidth="1"/>
    <col min="3077" max="3328" width="8.7109375" style="4"/>
    <col min="3329" max="3329" width="53.7109375" style="4" customWidth="1"/>
    <col min="3330" max="3330" width="10.28515625" style="4" bestFit="1" customWidth="1"/>
    <col min="3331" max="3331" width="1.28515625" style="4" customWidth="1"/>
    <col min="3332" max="3332" width="37.140625" style="4" customWidth="1"/>
    <col min="3333" max="3584" width="8.7109375" style="4"/>
    <col min="3585" max="3585" width="53.7109375" style="4" customWidth="1"/>
    <col min="3586" max="3586" width="10.28515625" style="4" bestFit="1" customWidth="1"/>
    <col min="3587" max="3587" width="1.28515625" style="4" customWidth="1"/>
    <col min="3588" max="3588" width="37.140625" style="4" customWidth="1"/>
    <col min="3589" max="3840" width="8.7109375" style="4"/>
    <col min="3841" max="3841" width="53.7109375" style="4" customWidth="1"/>
    <col min="3842" max="3842" width="10.28515625" style="4" bestFit="1" customWidth="1"/>
    <col min="3843" max="3843" width="1.28515625" style="4" customWidth="1"/>
    <col min="3844" max="3844" width="37.140625" style="4" customWidth="1"/>
    <col min="3845" max="4096" width="8.7109375" style="4"/>
    <col min="4097" max="4097" width="53.7109375" style="4" customWidth="1"/>
    <col min="4098" max="4098" width="10.28515625" style="4" bestFit="1" customWidth="1"/>
    <col min="4099" max="4099" width="1.28515625" style="4" customWidth="1"/>
    <col min="4100" max="4100" width="37.140625" style="4" customWidth="1"/>
    <col min="4101" max="4352" width="8.7109375" style="4"/>
    <col min="4353" max="4353" width="53.7109375" style="4" customWidth="1"/>
    <col min="4354" max="4354" width="10.28515625" style="4" bestFit="1" customWidth="1"/>
    <col min="4355" max="4355" width="1.28515625" style="4" customWidth="1"/>
    <col min="4356" max="4356" width="37.140625" style="4" customWidth="1"/>
    <col min="4357" max="4608" width="8.7109375" style="4"/>
    <col min="4609" max="4609" width="53.7109375" style="4" customWidth="1"/>
    <col min="4610" max="4610" width="10.28515625" style="4" bestFit="1" customWidth="1"/>
    <col min="4611" max="4611" width="1.28515625" style="4" customWidth="1"/>
    <col min="4612" max="4612" width="37.140625" style="4" customWidth="1"/>
    <col min="4613" max="4864" width="8.7109375" style="4"/>
    <col min="4865" max="4865" width="53.7109375" style="4" customWidth="1"/>
    <col min="4866" max="4866" width="10.28515625" style="4" bestFit="1" customWidth="1"/>
    <col min="4867" max="4867" width="1.28515625" style="4" customWidth="1"/>
    <col min="4868" max="4868" width="37.140625" style="4" customWidth="1"/>
    <col min="4869" max="5120" width="8.7109375" style="4"/>
    <col min="5121" max="5121" width="53.7109375" style="4" customWidth="1"/>
    <col min="5122" max="5122" width="10.28515625" style="4" bestFit="1" customWidth="1"/>
    <col min="5123" max="5123" width="1.28515625" style="4" customWidth="1"/>
    <col min="5124" max="5124" width="37.140625" style="4" customWidth="1"/>
    <col min="5125" max="5376" width="8.7109375" style="4"/>
    <col min="5377" max="5377" width="53.7109375" style="4" customWidth="1"/>
    <col min="5378" max="5378" width="10.28515625" style="4" bestFit="1" customWidth="1"/>
    <col min="5379" max="5379" width="1.28515625" style="4" customWidth="1"/>
    <col min="5380" max="5380" width="37.140625" style="4" customWidth="1"/>
    <col min="5381" max="5632" width="8.7109375" style="4"/>
    <col min="5633" max="5633" width="53.7109375" style="4" customWidth="1"/>
    <col min="5634" max="5634" width="10.28515625" style="4" bestFit="1" customWidth="1"/>
    <col min="5635" max="5635" width="1.28515625" style="4" customWidth="1"/>
    <col min="5636" max="5636" width="37.140625" style="4" customWidth="1"/>
    <col min="5637" max="5888" width="8.7109375" style="4"/>
    <col min="5889" max="5889" width="53.7109375" style="4" customWidth="1"/>
    <col min="5890" max="5890" width="10.28515625" style="4" bestFit="1" customWidth="1"/>
    <col min="5891" max="5891" width="1.28515625" style="4" customWidth="1"/>
    <col min="5892" max="5892" width="37.140625" style="4" customWidth="1"/>
    <col min="5893" max="6144" width="8.7109375" style="4"/>
    <col min="6145" max="6145" width="53.7109375" style="4" customWidth="1"/>
    <col min="6146" max="6146" width="10.28515625" style="4" bestFit="1" customWidth="1"/>
    <col min="6147" max="6147" width="1.28515625" style="4" customWidth="1"/>
    <col min="6148" max="6148" width="37.140625" style="4" customWidth="1"/>
    <col min="6149" max="6400" width="8.7109375" style="4"/>
    <col min="6401" max="6401" width="53.7109375" style="4" customWidth="1"/>
    <col min="6402" max="6402" width="10.28515625" style="4" bestFit="1" customWidth="1"/>
    <col min="6403" max="6403" width="1.28515625" style="4" customWidth="1"/>
    <col min="6404" max="6404" width="37.140625" style="4" customWidth="1"/>
    <col min="6405" max="6656" width="8.7109375" style="4"/>
    <col min="6657" max="6657" width="53.7109375" style="4" customWidth="1"/>
    <col min="6658" max="6658" width="10.28515625" style="4" bestFit="1" customWidth="1"/>
    <col min="6659" max="6659" width="1.28515625" style="4" customWidth="1"/>
    <col min="6660" max="6660" width="37.140625" style="4" customWidth="1"/>
    <col min="6661" max="6912" width="8.7109375" style="4"/>
    <col min="6913" max="6913" width="53.7109375" style="4" customWidth="1"/>
    <col min="6914" max="6914" width="10.28515625" style="4" bestFit="1" customWidth="1"/>
    <col min="6915" max="6915" width="1.28515625" style="4" customWidth="1"/>
    <col min="6916" max="6916" width="37.140625" style="4" customWidth="1"/>
    <col min="6917" max="7168" width="8.7109375" style="4"/>
    <col min="7169" max="7169" width="53.7109375" style="4" customWidth="1"/>
    <col min="7170" max="7170" width="10.28515625" style="4" bestFit="1" customWidth="1"/>
    <col min="7171" max="7171" width="1.28515625" style="4" customWidth="1"/>
    <col min="7172" max="7172" width="37.140625" style="4" customWidth="1"/>
    <col min="7173" max="7424" width="8.7109375" style="4"/>
    <col min="7425" max="7425" width="53.7109375" style="4" customWidth="1"/>
    <col min="7426" max="7426" width="10.28515625" style="4" bestFit="1" customWidth="1"/>
    <col min="7427" max="7427" width="1.28515625" style="4" customWidth="1"/>
    <col min="7428" max="7428" width="37.140625" style="4" customWidth="1"/>
    <col min="7429" max="7680" width="8.7109375" style="4"/>
    <col min="7681" max="7681" width="53.7109375" style="4" customWidth="1"/>
    <col min="7682" max="7682" width="10.28515625" style="4" bestFit="1" customWidth="1"/>
    <col min="7683" max="7683" width="1.28515625" style="4" customWidth="1"/>
    <col min="7684" max="7684" width="37.140625" style="4" customWidth="1"/>
    <col min="7685" max="7936" width="8.7109375" style="4"/>
    <col min="7937" max="7937" width="53.7109375" style="4" customWidth="1"/>
    <col min="7938" max="7938" width="10.28515625" style="4" bestFit="1" customWidth="1"/>
    <col min="7939" max="7939" width="1.28515625" style="4" customWidth="1"/>
    <col min="7940" max="7940" width="37.140625" style="4" customWidth="1"/>
    <col min="7941" max="8192" width="8.7109375" style="4"/>
    <col min="8193" max="8193" width="53.7109375" style="4" customWidth="1"/>
    <col min="8194" max="8194" width="10.28515625" style="4" bestFit="1" customWidth="1"/>
    <col min="8195" max="8195" width="1.28515625" style="4" customWidth="1"/>
    <col min="8196" max="8196" width="37.140625" style="4" customWidth="1"/>
    <col min="8197" max="8448" width="8.7109375" style="4"/>
    <col min="8449" max="8449" width="53.7109375" style="4" customWidth="1"/>
    <col min="8450" max="8450" width="10.28515625" style="4" bestFit="1" customWidth="1"/>
    <col min="8451" max="8451" width="1.28515625" style="4" customWidth="1"/>
    <col min="8452" max="8452" width="37.140625" style="4" customWidth="1"/>
    <col min="8453" max="8704" width="8.7109375" style="4"/>
    <col min="8705" max="8705" width="53.7109375" style="4" customWidth="1"/>
    <col min="8706" max="8706" width="10.28515625" style="4" bestFit="1" customWidth="1"/>
    <col min="8707" max="8707" width="1.28515625" style="4" customWidth="1"/>
    <col min="8708" max="8708" width="37.140625" style="4" customWidth="1"/>
    <col min="8709" max="8960" width="8.7109375" style="4"/>
    <col min="8961" max="8961" width="53.7109375" style="4" customWidth="1"/>
    <col min="8962" max="8962" width="10.28515625" style="4" bestFit="1" customWidth="1"/>
    <col min="8963" max="8963" width="1.28515625" style="4" customWidth="1"/>
    <col min="8964" max="8964" width="37.140625" style="4" customWidth="1"/>
    <col min="8965" max="9216" width="8.7109375" style="4"/>
    <col min="9217" max="9217" width="53.7109375" style="4" customWidth="1"/>
    <col min="9218" max="9218" width="10.28515625" style="4" bestFit="1" customWidth="1"/>
    <col min="9219" max="9219" width="1.28515625" style="4" customWidth="1"/>
    <col min="9220" max="9220" width="37.140625" style="4" customWidth="1"/>
    <col min="9221" max="9472" width="8.7109375" style="4"/>
    <col min="9473" max="9473" width="53.7109375" style="4" customWidth="1"/>
    <col min="9474" max="9474" width="10.28515625" style="4" bestFit="1" customWidth="1"/>
    <col min="9475" max="9475" width="1.28515625" style="4" customWidth="1"/>
    <col min="9476" max="9476" width="37.140625" style="4" customWidth="1"/>
    <col min="9477" max="9728" width="8.7109375" style="4"/>
    <col min="9729" max="9729" width="53.7109375" style="4" customWidth="1"/>
    <col min="9730" max="9730" width="10.28515625" style="4" bestFit="1" customWidth="1"/>
    <col min="9731" max="9731" width="1.28515625" style="4" customWidth="1"/>
    <col min="9732" max="9732" width="37.140625" style="4" customWidth="1"/>
    <col min="9733" max="9984" width="8.7109375" style="4"/>
    <col min="9985" max="9985" width="53.7109375" style="4" customWidth="1"/>
    <col min="9986" max="9986" width="10.28515625" style="4" bestFit="1" customWidth="1"/>
    <col min="9987" max="9987" width="1.28515625" style="4" customWidth="1"/>
    <col min="9988" max="9988" width="37.140625" style="4" customWidth="1"/>
    <col min="9989" max="10240" width="8.7109375" style="4"/>
    <col min="10241" max="10241" width="53.7109375" style="4" customWidth="1"/>
    <col min="10242" max="10242" width="10.28515625" style="4" bestFit="1" customWidth="1"/>
    <col min="10243" max="10243" width="1.28515625" style="4" customWidth="1"/>
    <col min="10244" max="10244" width="37.140625" style="4" customWidth="1"/>
    <col min="10245" max="10496" width="8.7109375" style="4"/>
    <col min="10497" max="10497" width="53.7109375" style="4" customWidth="1"/>
    <col min="10498" max="10498" width="10.28515625" style="4" bestFit="1" customWidth="1"/>
    <col min="10499" max="10499" width="1.28515625" style="4" customWidth="1"/>
    <col min="10500" max="10500" width="37.140625" style="4" customWidth="1"/>
    <col min="10501" max="10752" width="8.7109375" style="4"/>
    <col min="10753" max="10753" width="53.7109375" style="4" customWidth="1"/>
    <col min="10754" max="10754" width="10.28515625" style="4" bestFit="1" customWidth="1"/>
    <col min="10755" max="10755" width="1.28515625" style="4" customWidth="1"/>
    <col min="10756" max="10756" width="37.140625" style="4" customWidth="1"/>
    <col min="10757" max="11008" width="8.7109375" style="4"/>
    <col min="11009" max="11009" width="53.7109375" style="4" customWidth="1"/>
    <col min="11010" max="11010" width="10.28515625" style="4" bestFit="1" customWidth="1"/>
    <col min="11011" max="11011" width="1.28515625" style="4" customWidth="1"/>
    <col min="11012" max="11012" width="37.140625" style="4" customWidth="1"/>
    <col min="11013" max="11264" width="8.7109375" style="4"/>
    <col min="11265" max="11265" width="53.7109375" style="4" customWidth="1"/>
    <col min="11266" max="11266" width="10.28515625" style="4" bestFit="1" customWidth="1"/>
    <col min="11267" max="11267" width="1.28515625" style="4" customWidth="1"/>
    <col min="11268" max="11268" width="37.140625" style="4" customWidth="1"/>
    <col min="11269" max="11520" width="8.7109375" style="4"/>
    <col min="11521" max="11521" width="53.7109375" style="4" customWidth="1"/>
    <col min="11522" max="11522" width="10.28515625" style="4" bestFit="1" customWidth="1"/>
    <col min="11523" max="11523" width="1.28515625" style="4" customWidth="1"/>
    <col min="11524" max="11524" width="37.140625" style="4" customWidth="1"/>
    <col min="11525" max="11776" width="8.7109375" style="4"/>
    <col min="11777" max="11777" width="53.7109375" style="4" customWidth="1"/>
    <col min="11778" max="11778" width="10.28515625" style="4" bestFit="1" customWidth="1"/>
    <col min="11779" max="11779" width="1.28515625" style="4" customWidth="1"/>
    <col min="11780" max="11780" width="37.140625" style="4" customWidth="1"/>
    <col min="11781" max="12032" width="8.7109375" style="4"/>
    <col min="12033" max="12033" width="53.7109375" style="4" customWidth="1"/>
    <col min="12034" max="12034" width="10.28515625" style="4" bestFit="1" customWidth="1"/>
    <col min="12035" max="12035" width="1.28515625" style="4" customWidth="1"/>
    <col min="12036" max="12036" width="37.140625" style="4" customWidth="1"/>
    <col min="12037" max="12288" width="8.7109375" style="4"/>
    <col min="12289" max="12289" width="53.7109375" style="4" customWidth="1"/>
    <col min="12290" max="12290" width="10.28515625" style="4" bestFit="1" customWidth="1"/>
    <col min="12291" max="12291" width="1.28515625" style="4" customWidth="1"/>
    <col min="12292" max="12292" width="37.140625" style="4" customWidth="1"/>
    <col min="12293" max="12544" width="8.7109375" style="4"/>
    <col min="12545" max="12545" width="53.7109375" style="4" customWidth="1"/>
    <col min="12546" max="12546" width="10.28515625" style="4" bestFit="1" customWidth="1"/>
    <col min="12547" max="12547" width="1.28515625" style="4" customWidth="1"/>
    <col min="12548" max="12548" width="37.140625" style="4" customWidth="1"/>
    <col min="12549" max="12800" width="8.7109375" style="4"/>
    <col min="12801" max="12801" width="53.7109375" style="4" customWidth="1"/>
    <col min="12802" max="12802" width="10.28515625" style="4" bestFit="1" customWidth="1"/>
    <col min="12803" max="12803" width="1.28515625" style="4" customWidth="1"/>
    <col min="12804" max="12804" width="37.140625" style="4" customWidth="1"/>
    <col min="12805" max="13056" width="8.7109375" style="4"/>
    <col min="13057" max="13057" width="53.7109375" style="4" customWidth="1"/>
    <col min="13058" max="13058" width="10.28515625" style="4" bestFit="1" customWidth="1"/>
    <col min="13059" max="13059" width="1.28515625" style="4" customWidth="1"/>
    <col min="13060" max="13060" width="37.140625" style="4" customWidth="1"/>
    <col min="13061" max="13312" width="8.7109375" style="4"/>
    <col min="13313" max="13313" width="53.7109375" style="4" customWidth="1"/>
    <col min="13314" max="13314" width="10.28515625" style="4" bestFit="1" customWidth="1"/>
    <col min="13315" max="13315" width="1.28515625" style="4" customWidth="1"/>
    <col min="13316" max="13316" width="37.140625" style="4" customWidth="1"/>
    <col min="13317" max="13568" width="8.7109375" style="4"/>
    <col min="13569" max="13569" width="53.7109375" style="4" customWidth="1"/>
    <col min="13570" max="13570" width="10.28515625" style="4" bestFit="1" customWidth="1"/>
    <col min="13571" max="13571" width="1.28515625" style="4" customWidth="1"/>
    <col min="13572" max="13572" width="37.140625" style="4" customWidth="1"/>
    <col min="13573" max="13824" width="8.7109375" style="4"/>
    <col min="13825" max="13825" width="53.7109375" style="4" customWidth="1"/>
    <col min="13826" max="13826" width="10.28515625" style="4" bestFit="1" customWidth="1"/>
    <col min="13827" max="13827" width="1.28515625" style="4" customWidth="1"/>
    <col min="13828" max="13828" width="37.140625" style="4" customWidth="1"/>
    <col min="13829" max="14080" width="8.7109375" style="4"/>
    <col min="14081" max="14081" width="53.7109375" style="4" customWidth="1"/>
    <col min="14082" max="14082" width="10.28515625" style="4" bestFit="1" customWidth="1"/>
    <col min="14083" max="14083" width="1.28515625" style="4" customWidth="1"/>
    <col min="14084" max="14084" width="37.140625" style="4" customWidth="1"/>
    <col min="14085" max="14336" width="8.7109375" style="4"/>
    <col min="14337" max="14337" width="53.7109375" style="4" customWidth="1"/>
    <col min="14338" max="14338" width="10.28515625" style="4" bestFit="1" customWidth="1"/>
    <col min="14339" max="14339" width="1.28515625" style="4" customWidth="1"/>
    <col min="14340" max="14340" width="37.140625" style="4" customWidth="1"/>
    <col min="14341" max="14592" width="8.7109375" style="4"/>
    <col min="14593" max="14593" width="53.7109375" style="4" customWidth="1"/>
    <col min="14594" max="14594" width="10.28515625" style="4" bestFit="1" customWidth="1"/>
    <col min="14595" max="14595" width="1.28515625" style="4" customWidth="1"/>
    <col min="14596" max="14596" width="37.140625" style="4" customWidth="1"/>
    <col min="14597" max="14848" width="8.7109375" style="4"/>
    <col min="14849" max="14849" width="53.7109375" style="4" customWidth="1"/>
    <col min="14850" max="14850" width="10.28515625" style="4" bestFit="1" customWidth="1"/>
    <col min="14851" max="14851" width="1.28515625" style="4" customWidth="1"/>
    <col min="14852" max="14852" width="37.140625" style="4" customWidth="1"/>
    <col min="14853" max="15104" width="8.7109375" style="4"/>
    <col min="15105" max="15105" width="53.7109375" style="4" customWidth="1"/>
    <col min="15106" max="15106" width="10.28515625" style="4" bestFit="1" customWidth="1"/>
    <col min="15107" max="15107" width="1.28515625" style="4" customWidth="1"/>
    <col min="15108" max="15108" width="37.140625" style="4" customWidth="1"/>
    <col min="15109" max="15360" width="8.7109375" style="4"/>
    <col min="15361" max="15361" width="53.7109375" style="4" customWidth="1"/>
    <col min="15362" max="15362" width="10.28515625" style="4" bestFit="1" customWidth="1"/>
    <col min="15363" max="15363" width="1.28515625" style="4" customWidth="1"/>
    <col min="15364" max="15364" width="37.140625" style="4" customWidth="1"/>
    <col min="15365" max="15616" width="8.7109375" style="4"/>
    <col min="15617" max="15617" width="53.7109375" style="4" customWidth="1"/>
    <col min="15618" max="15618" width="10.28515625" style="4" bestFit="1" customWidth="1"/>
    <col min="15619" max="15619" width="1.28515625" style="4" customWidth="1"/>
    <col min="15620" max="15620" width="37.140625" style="4" customWidth="1"/>
    <col min="15621" max="15872" width="8.7109375" style="4"/>
    <col min="15873" max="15873" width="53.7109375" style="4" customWidth="1"/>
    <col min="15874" max="15874" width="10.28515625" style="4" bestFit="1" customWidth="1"/>
    <col min="15875" max="15875" width="1.28515625" style="4" customWidth="1"/>
    <col min="15876" max="15876" width="37.140625" style="4" customWidth="1"/>
    <col min="15877" max="16128" width="8.7109375" style="4"/>
    <col min="16129" max="16129" width="53.7109375" style="4" customWidth="1"/>
    <col min="16130" max="16130" width="10.28515625" style="4" bestFit="1" customWidth="1"/>
    <col min="16131" max="16131" width="1.28515625" style="4" customWidth="1"/>
    <col min="16132" max="16132" width="37.140625" style="4" customWidth="1"/>
    <col min="16133" max="16384" width="8.7109375" style="4"/>
  </cols>
  <sheetData>
    <row r="1" spans="1:10" x14ac:dyDescent="0.2">
      <c r="A1" s="47"/>
    </row>
    <row r="2" spans="1:10" ht="20.25" customHeight="1" x14ac:dyDescent="0.2">
      <c r="A2" s="77" t="s">
        <v>267</v>
      </c>
      <c r="B2" s="77"/>
      <c r="C2" s="77"/>
      <c r="D2" s="77"/>
      <c r="E2" s="77"/>
      <c r="F2" s="77"/>
      <c r="G2" s="77"/>
      <c r="H2" s="77"/>
      <c r="I2" s="77"/>
      <c r="J2" s="77"/>
    </row>
    <row r="3" spans="1:10" ht="20.25" customHeight="1" x14ac:dyDescent="0.2">
      <c r="A3" s="77"/>
      <c r="B3" s="77"/>
      <c r="C3" s="77"/>
      <c r="D3" s="77"/>
      <c r="E3" s="77"/>
      <c r="F3" s="77"/>
      <c r="G3" s="77"/>
      <c r="H3" s="77"/>
      <c r="I3" s="77"/>
      <c r="J3" s="77"/>
    </row>
    <row r="4" spans="1:10" ht="12.6" customHeight="1" x14ac:dyDescent="0.2">
      <c r="A4" s="77" t="s">
        <v>238</v>
      </c>
      <c r="B4" s="77"/>
      <c r="C4" s="77"/>
      <c r="D4" s="77"/>
      <c r="E4" s="77"/>
      <c r="F4" s="77"/>
      <c r="G4" s="77"/>
      <c r="H4" s="77"/>
      <c r="I4" s="77"/>
      <c r="J4" s="77"/>
    </row>
    <row r="5" spans="1:10" x14ac:dyDescent="0.2">
      <c r="A5" s="77"/>
      <c r="B5" s="77"/>
      <c r="C5" s="77"/>
      <c r="D5" s="77"/>
      <c r="E5" s="77"/>
      <c r="F5" s="77"/>
      <c r="G5" s="77"/>
      <c r="H5" s="77"/>
      <c r="I5" s="77"/>
      <c r="J5" s="77"/>
    </row>
    <row r="8" spans="1:10" ht="15" x14ac:dyDescent="0.2">
      <c r="A8" s="48" t="s">
        <v>217</v>
      </c>
    </row>
    <row r="11" spans="1:10" x14ac:dyDescent="0.2">
      <c r="A11" s="49" t="s">
        <v>218</v>
      </c>
    </row>
    <row r="12" spans="1:10" x14ac:dyDescent="0.2">
      <c r="D12" s="69" t="s">
        <v>219</v>
      </c>
    </row>
    <row r="13" spans="1:10" x14ac:dyDescent="0.2">
      <c r="A13" s="4" t="s">
        <v>246</v>
      </c>
      <c r="B13" s="66"/>
      <c r="D13" s="68" t="s">
        <v>251</v>
      </c>
    </row>
    <row r="14" spans="1:10" hidden="1" x14ac:dyDescent="0.2">
      <c r="B14" s="66" t="s">
        <v>247</v>
      </c>
      <c r="D14" s="68" t="s">
        <v>249</v>
      </c>
    </row>
    <row r="15" spans="1:10" hidden="1" x14ac:dyDescent="0.2">
      <c r="B15" s="66" t="s">
        <v>248</v>
      </c>
      <c r="D15" s="68" t="s">
        <v>250</v>
      </c>
    </row>
    <row r="16" spans="1:10" x14ac:dyDescent="0.2">
      <c r="A16" s="4" t="s">
        <v>272</v>
      </c>
      <c r="B16" s="66"/>
      <c r="D16" s="68" t="s">
        <v>254</v>
      </c>
    </row>
    <row r="17" spans="1:4" x14ac:dyDescent="0.2">
      <c r="A17" s="4" t="s">
        <v>239</v>
      </c>
      <c r="B17" s="66"/>
      <c r="D17" s="68" t="s">
        <v>285</v>
      </c>
    </row>
    <row r="18" spans="1:4" x14ac:dyDescent="0.2">
      <c r="A18" s="4" t="s">
        <v>240</v>
      </c>
      <c r="B18" s="66"/>
      <c r="D18" s="68" t="s">
        <v>284</v>
      </c>
    </row>
    <row r="19" spans="1:4" x14ac:dyDescent="0.2">
      <c r="A19" s="4" t="s">
        <v>241</v>
      </c>
      <c r="B19" s="67"/>
      <c r="D19" s="68" t="s">
        <v>286</v>
      </c>
    </row>
    <row r="20" spans="1:4" x14ac:dyDescent="0.2">
      <c r="A20" s="4" t="s">
        <v>263</v>
      </c>
      <c r="B20" s="75"/>
      <c r="D20" s="68" t="s">
        <v>264</v>
      </c>
    </row>
    <row r="21" spans="1:4" x14ac:dyDescent="0.2">
      <c r="A21" s="4" t="s">
        <v>242</v>
      </c>
      <c r="B21" s="66"/>
      <c r="D21" s="68" t="s">
        <v>265</v>
      </c>
    </row>
    <row r="22" spans="1:4" x14ac:dyDescent="0.2">
      <c r="A22" s="4" t="s">
        <v>243</v>
      </c>
      <c r="B22" s="66"/>
      <c r="D22" s="68" t="s">
        <v>289</v>
      </c>
    </row>
    <row r="23" spans="1:4" hidden="1" x14ac:dyDescent="0.2">
      <c r="B23" s="66" t="s">
        <v>220</v>
      </c>
      <c r="D23" s="4" t="s">
        <v>252</v>
      </c>
    </row>
    <row r="24" spans="1:4" hidden="1" x14ac:dyDescent="0.2">
      <c r="B24" s="66" t="s">
        <v>221</v>
      </c>
      <c r="D24" s="4" t="s">
        <v>253</v>
      </c>
    </row>
    <row r="26" spans="1:4" s="51" customFormat="1" ht="13.5" thickBot="1" x14ac:dyDescent="0.25">
      <c r="A26" s="50" t="s">
        <v>222</v>
      </c>
    </row>
    <row r="27" spans="1:4" ht="15.75" thickTop="1" x14ac:dyDescent="0.25">
      <c r="A27" s="49" t="s">
        <v>223</v>
      </c>
      <c r="D27" s="52"/>
    </row>
    <row r="28" spans="1:4" ht="15" x14ac:dyDescent="0.25">
      <c r="A28" s="49"/>
      <c r="D28" s="52"/>
    </row>
    <row r="29" spans="1:4" hidden="1" x14ac:dyDescent="0.2">
      <c r="A29" s="53" t="s">
        <v>244</v>
      </c>
      <c r="B29" s="54"/>
    </row>
    <row r="30" spans="1:4" ht="15" hidden="1" x14ac:dyDescent="0.25">
      <c r="A30" s="53" t="s">
        <v>224</v>
      </c>
      <c r="B30" s="55" t="e">
        <f>VLOOKUP($B$19,'Crosswalk With Rates'!A15:I109,3,FALSE)</f>
        <v>#N/A</v>
      </c>
      <c r="C30" s="56"/>
    </row>
    <row r="31" spans="1:4" ht="15" hidden="1" x14ac:dyDescent="0.25">
      <c r="A31" s="53" t="s">
        <v>225</v>
      </c>
      <c r="B31" s="55" t="e">
        <f>VLOOKUP($B$19,'Crosswalk With Rates'!A15:I109,4,FALSE)</f>
        <v>#N/A</v>
      </c>
      <c r="C31" s="56"/>
    </row>
    <row r="32" spans="1:4" ht="15" hidden="1" x14ac:dyDescent="0.25">
      <c r="A32" s="53" t="s">
        <v>226</v>
      </c>
      <c r="B32" s="55" t="e">
        <f>IF(B22="Yes",0,VLOOKUP($B$19,'Crosswalk With Rates'!A15:I109,6,FALSE))</f>
        <v>#N/A</v>
      </c>
      <c r="C32" s="56"/>
    </row>
    <row r="33" spans="1:4" hidden="1" x14ac:dyDescent="0.2">
      <c r="A33" s="53" t="s">
        <v>227</v>
      </c>
      <c r="B33" s="55" t="e">
        <f>VLOOKUP($B$19,'Crosswalk With Rates'!A15:I109,5,FALSE)</f>
        <v>#N/A</v>
      </c>
    </row>
    <row r="34" spans="1:4" hidden="1" x14ac:dyDescent="0.2">
      <c r="A34" s="53" t="s">
        <v>6</v>
      </c>
      <c r="B34" s="55" t="e">
        <f>IF(B22="Yes",0,VLOOKUP($B$19,'Crosswalk With Rates'!A15:I109,7,FALSE))</f>
        <v>#N/A</v>
      </c>
    </row>
    <row r="35" spans="1:4" hidden="1" x14ac:dyDescent="0.2">
      <c r="A35" s="53" t="s">
        <v>245</v>
      </c>
      <c r="B35" s="55" t="e">
        <f>IF(B16="Yes",0,VLOOKUP($B$19,'Crosswalk With Rates'!A15:I109,8,FALSE))</f>
        <v>#N/A</v>
      </c>
    </row>
    <row r="36" spans="1:4" hidden="1" x14ac:dyDescent="0.2">
      <c r="A36" s="53" t="s">
        <v>16</v>
      </c>
      <c r="B36" s="55" t="e">
        <f>IF(B13="DEN",0,VLOOKUP($B$19,'Crosswalk With Rates'!A15:I109,9,FALSE))</f>
        <v>#N/A</v>
      </c>
    </row>
    <row r="37" spans="1:4" ht="15" x14ac:dyDescent="0.25">
      <c r="A37" s="57"/>
      <c r="B37" s="58"/>
    </row>
    <row r="38" spans="1:4" ht="15" x14ac:dyDescent="0.25">
      <c r="A38" s="57"/>
      <c r="B38" s="58"/>
    </row>
    <row r="39" spans="1:4" x14ac:dyDescent="0.2">
      <c r="A39" s="59" t="s">
        <v>228</v>
      </c>
      <c r="B39" s="60" t="e">
        <f>B21/(1+B20)/(1+(B18/B17)+B30+B31+B32+B33+B34+B35+B36)</f>
        <v>#DIV/0!</v>
      </c>
      <c r="D39" s="68" t="s">
        <v>255</v>
      </c>
    </row>
    <row r="40" spans="1:4" x14ac:dyDescent="0.2">
      <c r="A40" s="59"/>
      <c r="B40" s="60"/>
    </row>
    <row r="41" spans="1:4" x14ac:dyDescent="0.2">
      <c r="A41" s="61" t="s">
        <v>229</v>
      </c>
      <c r="B41" s="60"/>
    </row>
    <row r="42" spans="1:4" ht="15" x14ac:dyDescent="0.25">
      <c r="A42" s="61" t="s">
        <v>230</v>
      </c>
      <c r="B42" s="62" t="e">
        <f>B39*(B18/B17)</f>
        <v>#DIV/0!</v>
      </c>
      <c r="D42" s="68" t="s">
        <v>231</v>
      </c>
    </row>
    <row r="43" spans="1:4" ht="15" x14ac:dyDescent="0.25">
      <c r="A43" s="61" t="s">
        <v>232</v>
      </c>
      <c r="B43" s="62" t="e">
        <f>B39*(B30+B31+B32+B33+B34+B35+B36)</f>
        <v>#DIV/0!</v>
      </c>
      <c r="D43" s="68" t="s">
        <v>256</v>
      </c>
    </row>
    <row r="44" spans="1:4" ht="15" x14ac:dyDescent="0.25">
      <c r="A44" s="61" t="s">
        <v>258</v>
      </c>
      <c r="B44" s="62" t="e">
        <f>(B39+B42+B43)*B20</f>
        <v>#DIV/0!</v>
      </c>
      <c r="D44" s="68" t="s">
        <v>257</v>
      </c>
    </row>
    <row r="45" spans="1:4" x14ac:dyDescent="0.2">
      <c r="A45" s="61"/>
    </row>
    <row r="46" spans="1:4" x14ac:dyDescent="0.2">
      <c r="A46" s="63" t="s">
        <v>233</v>
      </c>
      <c r="B46" s="64" t="e">
        <f>B39+B42+B43+B44</f>
        <v>#DIV/0!</v>
      </c>
      <c r="D46" s="47" t="s">
        <v>234</v>
      </c>
    </row>
    <row r="49" spans="1:10" x14ac:dyDescent="0.2">
      <c r="A49" s="65" t="s">
        <v>235</v>
      </c>
    </row>
    <row r="50" spans="1:10" x14ac:dyDescent="0.2">
      <c r="A50" s="78" t="s">
        <v>261</v>
      </c>
      <c r="B50" s="78"/>
      <c r="C50" s="78"/>
      <c r="D50" s="78"/>
      <c r="E50" s="78"/>
      <c r="F50" s="78"/>
      <c r="G50" s="78"/>
      <c r="H50" s="78"/>
      <c r="I50" s="78"/>
      <c r="J50" s="78"/>
    </row>
    <row r="51" spans="1:10" ht="36.6" customHeight="1" x14ac:dyDescent="0.2">
      <c r="A51" s="76" t="s">
        <v>236</v>
      </c>
      <c r="B51" s="76"/>
      <c r="C51" s="76"/>
      <c r="D51" s="76"/>
      <c r="E51" s="76"/>
      <c r="F51" s="76"/>
      <c r="G51" s="76"/>
      <c r="H51" s="76"/>
      <c r="I51" s="76"/>
      <c r="J51" s="76"/>
    </row>
    <row r="52" spans="1:10" x14ac:dyDescent="0.2">
      <c r="A52" s="76" t="s">
        <v>262</v>
      </c>
      <c r="B52" s="76"/>
      <c r="C52" s="76"/>
      <c r="D52" s="76"/>
      <c r="E52" s="76"/>
      <c r="F52" s="76"/>
      <c r="G52" s="76"/>
      <c r="H52" s="76"/>
      <c r="I52" s="76"/>
      <c r="J52" s="76"/>
    </row>
    <row r="53" spans="1:10" ht="25.5" customHeight="1" x14ac:dyDescent="0.2">
      <c r="A53" s="76" t="s">
        <v>237</v>
      </c>
      <c r="B53" s="76"/>
      <c r="C53" s="76"/>
      <c r="D53" s="76"/>
      <c r="E53" s="76"/>
      <c r="F53" s="76"/>
      <c r="G53" s="76"/>
      <c r="H53" s="76"/>
      <c r="I53" s="76"/>
      <c r="J53" s="76"/>
    </row>
    <row r="54" spans="1:10" x14ac:dyDescent="0.2">
      <c r="A54" s="4" t="s">
        <v>283</v>
      </c>
    </row>
    <row r="55" spans="1:10" x14ac:dyDescent="0.2">
      <c r="A55" s="4" t="s">
        <v>288</v>
      </c>
    </row>
    <row r="56" spans="1:10" x14ac:dyDescent="0.2">
      <c r="A56" s="4" t="s">
        <v>266</v>
      </c>
    </row>
  </sheetData>
  <mergeCells count="6">
    <mergeCell ref="A51:J51"/>
    <mergeCell ref="A52:J52"/>
    <mergeCell ref="A53:J53"/>
    <mergeCell ref="A2:J3"/>
    <mergeCell ref="A4:J5"/>
    <mergeCell ref="A50:J50"/>
  </mergeCells>
  <dataValidations count="3">
    <dataValidation type="list" showInputMessage="1" showErrorMessage="1" sqref="WVJ983067 IX22:IX24 ST22:ST24 ACP22:ACP24 AML22:AML24 AWH22:AWH24 BGD22:BGD24 BPZ22:BPZ24 BZV22:BZV24 CJR22:CJR24 CTN22:CTN24 DDJ22:DDJ24 DNF22:DNF24 DXB22:DXB24 EGX22:EGX24 EQT22:EQT24 FAP22:FAP24 FKL22:FKL24 FUH22:FUH24 GED22:GED24 GNZ22:GNZ24 GXV22:GXV24 HHR22:HHR24 HRN22:HRN24 IBJ22:IBJ24 ILF22:ILF24 IVB22:IVB24 JEX22:JEX24 JOT22:JOT24 JYP22:JYP24 KIL22:KIL24 KSH22:KSH24 LCD22:LCD24 LLZ22:LLZ24 LVV22:LVV24 MFR22:MFR24 MPN22:MPN24 MZJ22:MZJ24 NJF22:NJF24 NTB22:NTB24 OCX22:OCX24 OMT22:OMT24 OWP22:OWP24 PGL22:PGL24 PQH22:PQH24 QAD22:QAD24 QJZ22:QJZ24 QTV22:QTV24 RDR22:RDR24 RNN22:RNN24 RXJ22:RXJ24 SHF22:SHF24 SRB22:SRB24 TAX22:TAX24 TKT22:TKT24 TUP22:TUP24 UEL22:UEL24 UOH22:UOH24 UYD22:UYD24 VHZ22:VHZ24 VRV22:VRV24 WBR22:WBR24 WLN22:WLN24 WVJ22:WVJ24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xr:uid="{76878CA8-694A-4AE8-9E62-092125B0E105}">
      <formula1>$AB$22:$AB$25</formula1>
    </dataValidation>
    <dataValidation type="list" showInputMessage="1" showErrorMessage="1" sqref="B13" xr:uid="{F136ECF5-7B3F-416D-80BB-F99933F1569A}">
      <formula1>$B$14:$B$15</formula1>
    </dataValidation>
    <dataValidation type="list" showInputMessage="1" showErrorMessage="1" sqref="B22 B16" xr:uid="{B4F68D03-A228-4AF2-9DA4-4C636D941C7F}">
      <formula1>$B$23:$B$24</formula1>
    </dataValidation>
  </dataValidation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7755-1B5D-4B7D-A60B-9419F1918C62}">
  <dimension ref="A1:J55"/>
  <sheetViews>
    <sheetView topLeftCell="A5" workbookViewId="0">
      <selection activeCell="A45" sqref="A45"/>
    </sheetView>
  </sheetViews>
  <sheetFormatPr defaultRowHeight="12.75" x14ac:dyDescent="0.2"/>
  <cols>
    <col min="1" max="1" width="60.28515625" style="4" bestFit="1" customWidth="1"/>
    <col min="2" max="2" width="12.140625" style="4" customWidth="1"/>
    <col min="3" max="3" width="1.28515625" style="4" customWidth="1"/>
    <col min="4" max="4" width="37.140625" style="4" customWidth="1"/>
    <col min="5" max="256" width="8.7109375" style="4"/>
    <col min="257" max="257" width="53.7109375" style="4" customWidth="1"/>
    <col min="258" max="258" width="10.28515625" style="4" bestFit="1" customWidth="1"/>
    <col min="259" max="259" width="1.28515625" style="4" customWidth="1"/>
    <col min="260" max="260" width="37.140625" style="4" customWidth="1"/>
    <col min="261" max="512" width="8.7109375" style="4"/>
    <col min="513" max="513" width="53.7109375" style="4" customWidth="1"/>
    <col min="514" max="514" width="10.28515625" style="4" bestFit="1" customWidth="1"/>
    <col min="515" max="515" width="1.28515625" style="4" customWidth="1"/>
    <col min="516" max="516" width="37.140625" style="4" customWidth="1"/>
    <col min="517" max="768" width="8.7109375" style="4"/>
    <col min="769" max="769" width="53.7109375" style="4" customWidth="1"/>
    <col min="770" max="770" width="10.28515625" style="4" bestFit="1" customWidth="1"/>
    <col min="771" max="771" width="1.28515625" style="4" customWidth="1"/>
    <col min="772" max="772" width="37.140625" style="4" customWidth="1"/>
    <col min="773" max="1024" width="8.7109375" style="4"/>
    <col min="1025" max="1025" width="53.7109375" style="4" customWidth="1"/>
    <col min="1026" max="1026" width="10.28515625" style="4" bestFit="1" customWidth="1"/>
    <col min="1027" max="1027" width="1.28515625" style="4" customWidth="1"/>
    <col min="1028" max="1028" width="37.140625" style="4" customWidth="1"/>
    <col min="1029" max="1280" width="8.7109375" style="4"/>
    <col min="1281" max="1281" width="53.7109375" style="4" customWidth="1"/>
    <col min="1282" max="1282" width="10.28515625" style="4" bestFit="1" customWidth="1"/>
    <col min="1283" max="1283" width="1.28515625" style="4" customWidth="1"/>
    <col min="1284" max="1284" width="37.140625" style="4" customWidth="1"/>
    <col min="1285" max="1536" width="8.7109375" style="4"/>
    <col min="1537" max="1537" width="53.7109375" style="4" customWidth="1"/>
    <col min="1538" max="1538" width="10.28515625" style="4" bestFit="1" customWidth="1"/>
    <col min="1539" max="1539" width="1.28515625" style="4" customWidth="1"/>
    <col min="1540" max="1540" width="37.140625" style="4" customWidth="1"/>
    <col min="1541" max="1792" width="8.7109375" style="4"/>
    <col min="1793" max="1793" width="53.7109375" style="4" customWidth="1"/>
    <col min="1794" max="1794" width="10.28515625" style="4" bestFit="1" customWidth="1"/>
    <col min="1795" max="1795" width="1.28515625" style="4" customWidth="1"/>
    <col min="1796" max="1796" width="37.140625" style="4" customWidth="1"/>
    <col min="1797" max="2048" width="8.7109375" style="4"/>
    <col min="2049" max="2049" width="53.7109375" style="4" customWidth="1"/>
    <col min="2050" max="2050" width="10.28515625" style="4" bestFit="1" customWidth="1"/>
    <col min="2051" max="2051" width="1.28515625" style="4" customWidth="1"/>
    <col min="2052" max="2052" width="37.140625" style="4" customWidth="1"/>
    <col min="2053" max="2304" width="8.7109375" style="4"/>
    <col min="2305" max="2305" width="53.7109375" style="4" customWidth="1"/>
    <col min="2306" max="2306" width="10.28515625" style="4" bestFit="1" customWidth="1"/>
    <col min="2307" max="2307" width="1.28515625" style="4" customWidth="1"/>
    <col min="2308" max="2308" width="37.140625" style="4" customWidth="1"/>
    <col min="2309" max="2560" width="8.7109375" style="4"/>
    <col min="2561" max="2561" width="53.7109375" style="4" customWidth="1"/>
    <col min="2562" max="2562" width="10.28515625" style="4" bestFit="1" customWidth="1"/>
    <col min="2563" max="2563" width="1.28515625" style="4" customWidth="1"/>
    <col min="2564" max="2564" width="37.140625" style="4" customWidth="1"/>
    <col min="2565" max="2816" width="8.7109375" style="4"/>
    <col min="2817" max="2817" width="53.7109375" style="4" customWidth="1"/>
    <col min="2818" max="2818" width="10.28515625" style="4" bestFit="1" customWidth="1"/>
    <col min="2819" max="2819" width="1.28515625" style="4" customWidth="1"/>
    <col min="2820" max="2820" width="37.140625" style="4" customWidth="1"/>
    <col min="2821" max="3072" width="8.7109375" style="4"/>
    <col min="3073" max="3073" width="53.7109375" style="4" customWidth="1"/>
    <col min="3074" max="3074" width="10.28515625" style="4" bestFit="1" customWidth="1"/>
    <col min="3075" max="3075" width="1.28515625" style="4" customWidth="1"/>
    <col min="3076" max="3076" width="37.140625" style="4" customWidth="1"/>
    <col min="3077" max="3328" width="8.7109375" style="4"/>
    <col min="3329" max="3329" width="53.7109375" style="4" customWidth="1"/>
    <col min="3330" max="3330" width="10.28515625" style="4" bestFit="1" customWidth="1"/>
    <col min="3331" max="3331" width="1.28515625" style="4" customWidth="1"/>
    <col min="3332" max="3332" width="37.140625" style="4" customWidth="1"/>
    <col min="3333" max="3584" width="8.7109375" style="4"/>
    <col min="3585" max="3585" width="53.7109375" style="4" customWidth="1"/>
    <col min="3586" max="3586" width="10.28515625" style="4" bestFit="1" customWidth="1"/>
    <col min="3587" max="3587" width="1.28515625" style="4" customWidth="1"/>
    <col min="3588" max="3588" width="37.140625" style="4" customWidth="1"/>
    <col min="3589" max="3840" width="8.7109375" style="4"/>
    <col min="3841" max="3841" width="53.7109375" style="4" customWidth="1"/>
    <col min="3842" max="3842" width="10.28515625" style="4" bestFit="1" customWidth="1"/>
    <col min="3843" max="3843" width="1.28515625" style="4" customWidth="1"/>
    <col min="3844" max="3844" width="37.140625" style="4" customWidth="1"/>
    <col min="3845" max="4096" width="8.7109375" style="4"/>
    <col min="4097" max="4097" width="53.7109375" style="4" customWidth="1"/>
    <col min="4098" max="4098" width="10.28515625" style="4" bestFit="1" customWidth="1"/>
    <col min="4099" max="4099" width="1.28515625" style="4" customWidth="1"/>
    <col min="4100" max="4100" width="37.140625" style="4" customWidth="1"/>
    <col min="4101" max="4352" width="8.7109375" style="4"/>
    <col min="4353" max="4353" width="53.7109375" style="4" customWidth="1"/>
    <col min="4354" max="4354" width="10.28515625" style="4" bestFit="1" customWidth="1"/>
    <col min="4355" max="4355" width="1.28515625" style="4" customWidth="1"/>
    <col min="4356" max="4356" width="37.140625" style="4" customWidth="1"/>
    <col min="4357" max="4608" width="8.7109375" style="4"/>
    <col min="4609" max="4609" width="53.7109375" style="4" customWidth="1"/>
    <col min="4610" max="4610" width="10.28515625" style="4" bestFit="1" customWidth="1"/>
    <col min="4611" max="4611" width="1.28515625" style="4" customWidth="1"/>
    <col min="4612" max="4612" width="37.140625" style="4" customWidth="1"/>
    <col min="4613" max="4864" width="8.7109375" style="4"/>
    <col min="4865" max="4865" width="53.7109375" style="4" customWidth="1"/>
    <col min="4866" max="4866" width="10.28515625" style="4" bestFit="1" customWidth="1"/>
    <col min="4867" max="4867" width="1.28515625" style="4" customWidth="1"/>
    <col min="4868" max="4868" width="37.140625" style="4" customWidth="1"/>
    <col min="4869" max="5120" width="8.7109375" style="4"/>
    <col min="5121" max="5121" width="53.7109375" style="4" customWidth="1"/>
    <col min="5122" max="5122" width="10.28515625" style="4" bestFit="1" customWidth="1"/>
    <col min="5123" max="5123" width="1.28515625" style="4" customWidth="1"/>
    <col min="5124" max="5124" width="37.140625" style="4" customWidth="1"/>
    <col min="5125" max="5376" width="8.7109375" style="4"/>
    <col min="5377" max="5377" width="53.7109375" style="4" customWidth="1"/>
    <col min="5378" max="5378" width="10.28515625" style="4" bestFit="1" customWidth="1"/>
    <col min="5379" max="5379" width="1.28515625" style="4" customWidth="1"/>
    <col min="5380" max="5380" width="37.140625" style="4" customWidth="1"/>
    <col min="5381" max="5632" width="8.7109375" style="4"/>
    <col min="5633" max="5633" width="53.7109375" style="4" customWidth="1"/>
    <col min="5634" max="5634" width="10.28515625" style="4" bestFit="1" customWidth="1"/>
    <col min="5635" max="5635" width="1.28515625" style="4" customWidth="1"/>
    <col min="5636" max="5636" width="37.140625" style="4" customWidth="1"/>
    <col min="5637" max="5888" width="8.7109375" style="4"/>
    <col min="5889" max="5889" width="53.7109375" style="4" customWidth="1"/>
    <col min="5890" max="5890" width="10.28515625" style="4" bestFit="1" customWidth="1"/>
    <col min="5891" max="5891" width="1.28515625" style="4" customWidth="1"/>
    <col min="5892" max="5892" width="37.140625" style="4" customWidth="1"/>
    <col min="5893" max="6144" width="8.7109375" style="4"/>
    <col min="6145" max="6145" width="53.7109375" style="4" customWidth="1"/>
    <col min="6146" max="6146" width="10.28515625" style="4" bestFit="1" customWidth="1"/>
    <col min="6147" max="6147" width="1.28515625" style="4" customWidth="1"/>
    <col min="6148" max="6148" width="37.140625" style="4" customWidth="1"/>
    <col min="6149" max="6400" width="8.7109375" style="4"/>
    <col min="6401" max="6401" width="53.7109375" style="4" customWidth="1"/>
    <col min="6402" max="6402" width="10.28515625" style="4" bestFit="1" customWidth="1"/>
    <col min="6403" max="6403" width="1.28515625" style="4" customWidth="1"/>
    <col min="6404" max="6404" width="37.140625" style="4" customWidth="1"/>
    <col min="6405" max="6656" width="8.7109375" style="4"/>
    <col min="6657" max="6657" width="53.7109375" style="4" customWidth="1"/>
    <col min="6658" max="6658" width="10.28515625" style="4" bestFit="1" customWidth="1"/>
    <col min="6659" max="6659" width="1.28515625" style="4" customWidth="1"/>
    <col min="6660" max="6660" width="37.140625" style="4" customWidth="1"/>
    <col min="6661" max="6912" width="8.7109375" style="4"/>
    <col min="6913" max="6913" width="53.7109375" style="4" customWidth="1"/>
    <col min="6914" max="6914" width="10.28515625" style="4" bestFit="1" customWidth="1"/>
    <col min="6915" max="6915" width="1.28515625" style="4" customWidth="1"/>
    <col min="6916" max="6916" width="37.140625" style="4" customWidth="1"/>
    <col min="6917" max="7168" width="8.7109375" style="4"/>
    <col min="7169" max="7169" width="53.7109375" style="4" customWidth="1"/>
    <col min="7170" max="7170" width="10.28515625" style="4" bestFit="1" customWidth="1"/>
    <col min="7171" max="7171" width="1.28515625" style="4" customWidth="1"/>
    <col min="7172" max="7172" width="37.140625" style="4" customWidth="1"/>
    <col min="7173" max="7424" width="8.7109375" style="4"/>
    <col min="7425" max="7425" width="53.7109375" style="4" customWidth="1"/>
    <col min="7426" max="7426" width="10.28515625" style="4" bestFit="1" customWidth="1"/>
    <col min="7427" max="7427" width="1.28515625" style="4" customWidth="1"/>
    <col min="7428" max="7428" width="37.140625" style="4" customWidth="1"/>
    <col min="7429" max="7680" width="8.7109375" style="4"/>
    <col min="7681" max="7681" width="53.7109375" style="4" customWidth="1"/>
    <col min="7682" max="7682" width="10.28515625" style="4" bestFit="1" customWidth="1"/>
    <col min="7683" max="7683" width="1.28515625" style="4" customWidth="1"/>
    <col min="7684" max="7684" width="37.140625" style="4" customWidth="1"/>
    <col min="7685" max="7936" width="8.7109375" style="4"/>
    <col min="7937" max="7937" width="53.7109375" style="4" customWidth="1"/>
    <col min="7938" max="7938" width="10.28515625" style="4" bestFit="1" customWidth="1"/>
    <col min="7939" max="7939" width="1.28515625" style="4" customWidth="1"/>
    <col min="7940" max="7940" width="37.140625" style="4" customWidth="1"/>
    <col min="7941" max="8192" width="8.7109375" style="4"/>
    <col min="8193" max="8193" width="53.7109375" style="4" customWidth="1"/>
    <col min="8194" max="8194" width="10.28515625" style="4" bestFit="1" customWidth="1"/>
    <col min="8195" max="8195" width="1.28515625" style="4" customWidth="1"/>
    <col min="8196" max="8196" width="37.140625" style="4" customWidth="1"/>
    <col min="8197" max="8448" width="8.7109375" style="4"/>
    <col min="8449" max="8449" width="53.7109375" style="4" customWidth="1"/>
    <col min="8450" max="8450" width="10.28515625" style="4" bestFit="1" customWidth="1"/>
    <col min="8451" max="8451" width="1.28515625" style="4" customWidth="1"/>
    <col min="8452" max="8452" width="37.140625" style="4" customWidth="1"/>
    <col min="8453" max="8704" width="8.7109375" style="4"/>
    <col min="8705" max="8705" width="53.7109375" style="4" customWidth="1"/>
    <col min="8706" max="8706" width="10.28515625" style="4" bestFit="1" customWidth="1"/>
    <col min="8707" max="8707" width="1.28515625" style="4" customWidth="1"/>
    <col min="8708" max="8708" width="37.140625" style="4" customWidth="1"/>
    <col min="8709" max="8960" width="8.7109375" style="4"/>
    <col min="8961" max="8961" width="53.7109375" style="4" customWidth="1"/>
    <col min="8962" max="8962" width="10.28515625" style="4" bestFit="1" customWidth="1"/>
    <col min="8963" max="8963" width="1.28515625" style="4" customWidth="1"/>
    <col min="8964" max="8964" width="37.140625" style="4" customWidth="1"/>
    <col min="8965" max="9216" width="8.7109375" style="4"/>
    <col min="9217" max="9217" width="53.7109375" style="4" customWidth="1"/>
    <col min="9218" max="9218" width="10.28515625" style="4" bestFit="1" customWidth="1"/>
    <col min="9219" max="9219" width="1.28515625" style="4" customWidth="1"/>
    <col min="9220" max="9220" width="37.140625" style="4" customWidth="1"/>
    <col min="9221" max="9472" width="8.7109375" style="4"/>
    <col min="9473" max="9473" width="53.7109375" style="4" customWidth="1"/>
    <col min="9474" max="9474" width="10.28515625" style="4" bestFit="1" customWidth="1"/>
    <col min="9475" max="9475" width="1.28515625" style="4" customWidth="1"/>
    <col min="9476" max="9476" width="37.140625" style="4" customWidth="1"/>
    <col min="9477" max="9728" width="8.7109375" style="4"/>
    <col min="9729" max="9729" width="53.7109375" style="4" customWidth="1"/>
    <col min="9730" max="9730" width="10.28515625" style="4" bestFit="1" customWidth="1"/>
    <col min="9731" max="9731" width="1.28515625" style="4" customWidth="1"/>
    <col min="9732" max="9732" width="37.140625" style="4" customWidth="1"/>
    <col min="9733" max="9984" width="8.7109375" style="4"/>
    <col min="9985" max="9985" width="53.7109375" style="4" customWidth="1"/>
    <col min="9986" max="9986" width="10.28515625" style="4" bestFit="1" customWidth="1"/>
    <col min="9987" max="9987" width="1.28515625" style="4" customWidth="1"/>
    <col min="9988" max="9988" width="37.140625" style="4" customWidth="1"/>
    <col min="9989" max="10240" width="8.7109375" style="4"/>
    <col min="10241" max="10241" width="53.7109375" style="4" customWidth="1"/>
    <col min="10242" max="10242" width="10.28515625" style="4" bestFit="1" customWidth="1"/>
    <col min="10243" max="10243" width="1.28515625" style="4" customWidth="1"/>
    <col min="10244" max="10244" width="37.140625" style="4" customWidth="1"/>
    <col min="10245" max="10496" width="8.7109375" style="4"/>
    <col min="10497" max="10497" width="53.7109375" style="4" customWidth="1"/>
    <col min="10498" max="10498" width="10.28515625" style="4" bestFit="1" customWidth="1"/>
    <col min="10499" max="10499" width="1.28515625" style="4" customWidth="1"/>
    <col min="10500" max="10500" width="37.140625" style="4" customWidth="1"/>
    <col min="10501" max="10752" width="8.7109375" style="4"/>
    <col min="10753" max="10753" width="53.7109375" style="4" customWidth="1"/>
    <col min="10754" max="10754" width="10.28515625" style="4" bestFit="1" customWidth="1"/>
    <col min="10755" max="10755" width="1.28515625" style="4" customWidth="1"/>
    <col min="10756" max="10756" width="37.140625" style="4" customWidth="1"/>
    <col min="10757" max="11008" width="8.7109375" style="4"/>
    <col min="11009" max="11009" width="53.7109375" style="4" customWidth="1"/>
    <col min="11010" max="11010" width="10.28515625" style="4" bestFit="1" customWidth="1"/>
    <col min="11011" max="11011" width="1.28515625" style="4" customWidth="1"/>
    <col min="11012" max="11012" width="37.140625" style="4" customWidth="1"/>
    <col min="11013" max="11264" width="8.7109375" style="4"/>
    <col min="11265" max="11265" width="53.7109375" style="4" customWidth="1"/>
    <col min="11266" max="11266" width="10.28515625" style="4" bestFit="1" customWidth="1"/>
    <col min="11267" max="11267" width="1.28515625" style="4" customWidth="1"/>
    <col min="11268" max="11268" width="37.140625" style="4" customWidth="1"/>
    <col min="11269" max="11520" width="8.7109375" style="4"/>
    <col min="11521" max="11521" width="53.7109375" style="4" customWidth="1"/>
    <col min="11522" max="11522" width="10.28515625" style="4" bestFit="1" customWidth="1"/>
    <col min="11523" max="11523" width="1.28515625" style="4" customWidth="1"/>
    <col min="11524" max="11524" width="37.140625" style="4" customWidth="1"/>
    <col min="11525" max="11776" width="8.7109375" style="4"/>
    <col min="11777" max="11777" width="53.7109375" style="4" customWidth="1"/>
    <col min="11778" max="11778" width="10.28515625" style="4" bestFit="1" customWidth="1"/>
    <col min="11779" max="11779" width="1.28515625" style="4" customWidth="1"/>
    <col min="11780" max="11780" width="37.140625" style="4" customWidth="1"/>
    <col min="11781" max="12032" width="8.7109375" style="4"/>
    <col min="12033" max="12033" width="53.7109375" style="4" customWidth="1"/>
    <col min="12034" max="12034" width="10.28515625" style="4" bestFit="1" customWidth="1"/>
    <col min="12035" max="12035" width="1.28515625" style="4" customWidth="1"/>
    <col min="12036" max="12036" width="37.140625" style="4" customWidth="1"/>
    <col min="12037" max="12288" width="8.7109375" style="4"/>
    <col min="12289" max="12289" width="53.7109375" style="4" customWidth="1"/>
    <col min="12290" max="12290" width="10.28515625" style="4" bestFit="1" customWidth="1"/>
    <col min="12291" max="12291" width="1.28515625" style="4" customWidth="1"/>
    <col min="12292" max="12292" width="37.140625" style="4" customWidth="1"/>
    <col min="12293" max="12544" width="8.7109375" style="4"/>
    <col min="12545" max="12545" width="53.7109375" style="4" customWidth="1"/>
    <col min="12546" max="12546" width="10.28515625" style="4" bestFit="1" customWidth="1"/>
    <col min="12547" max="12547" width="1.28515625" style="4" customWidth="1"/>
    <col min="12548" max="12548" width="37.140625" style="4" customWidth="1"/>
    <col min="12549" max="12800" width="8.7109375" style="4"/>
    <col min="12801" max="12801" width="53.7109375" style="4" customWidth="1"/>
    <col min="12802" max="12802" width="10.28515625" style="4" bestFit="1" customWidth="1"/>
    <col min="12803" max="12803" width="1.28515625" style="4" customWidth="1"/>
    <col min="12804" max="12804" width="37.140625" style="4" customWidth="1"/>
    <col min="12805" max="13056" width="8.7109375" style="4"/>
    <col min="13057" max="13057" width="53.7109375" style="4" customWidth="1"/>
    <col min="13058" max="13058" width="10.28515625" style="4" bestFit="1" customWidth="1"/>
    <col min="13059" max="13059" width="1.28515625" style="4" customWidth="1"/>
    <col min="13060" max="13060" width="37.140625" style="4" customWidth="1"/>
    <col min="13061" max="13312" width="8.7109375" style="4"/>
    <col min="13313" max="13313" width="53.7109375" style="4" customWidth="1"/>
    <col min="13314" max="13314" width="10.28515625" style="4" bestFit="1" customWidth="1"/>
    <col min="13315" max="13315" width="1.28515625" style="4" customWidth="1"/>
    <col min="13316" max="13316" width="37.140625" style="4" customWidth="1"/>
    <col min="13317" max="13568" width="8.7109375" style="4"/>
    <col min="13569" max="13569" width="53.7109375" style="4" customWidth="1"/>
    <col min="13570" max="13570" width="10.28515625" style="4" bestFit="1" customWidth="1"/>
    <col min="13571" max="13571" width="1.28515625" style="4" customWidth="1"/>
    <col min="13572" max="13572" width="37.140625" style="4" customWidth="1"/>
    <col min="13573" max="13824" width="8.7109375" style="4"/>
    <col min="13825" max="13825" width="53.7109375" style="4" customWidth="1"/>
    <col min="13826" max="13826" width="10.28515625" style="4" bestFit="1" customWidth="1"/>
    <col min="13827" max="13827" width="1.28515625" style="4" customWidth="1"/>
    <col min="13828" max="13828" width="37.140625" style="4" customWidth="1"/>
    <col min="13829" max="14080" width="8.7109375" style="4"/>
    <col min="14081" max="14081" width="53.7109375" style="4" customWidth="1"/>
    <col min="14082" max="14082" width="10.28515625" style="4" bestFit="1" customWidth="1"/>
    <col min="14083" max="14083" width="1.28515625" style="4" customWidth="1"/>
    <col min="14084" max="14084" width="37.140625" style="4" customWidth="1"/>
    <col min="14085" max="14336" width="8.7109375" style="4"/>
    <col min="14337" max="14337" width="53.7109375" style="4" customWidth="1"/>
    <col min="14338" max="14338" width="10.28515625" style="4" bestFit="1" customWidth="1"/>
    <col min="14339" max="14339" width="1.28515625" style="4" customWidth="1"/>
    <col min="14340" max="14340" width="37.140625" style="4" customWidth="1"/>
    <col min="14341" max="14592" width="8.7109375" style="4"/>
    <col min="14593" max="14593" width="53.7109375" style="4" customWidth="1"/>
    <col min="14594" max="14594" width="10.28515625" style="4" bestFit="1" customWidth="1"/>
    <col min="14595" max="14595" width="1.28515625" style="4" customWidth="1"/>
    <col min="14596" max="14596" width="37.140625" style="4" customWidth="1"/>
    <col min="14597" max="14848" width="8.7109375" style="4"/>
    <col min="14849" max="14849" width="53.7109375" style="4" customWidth="1"/>
    <col min="14850" max="14850" width="10.28515625" style="4" bestFit="1" customWidth="1"/>
    <col min="14851" max="14851" width="1.28515625" style="4" customWidth="1"/>
    <col min="14852" max="14852" width="37.140625" style="4" customWidth="1"/>
    <col min="14853" max="15104" width="8.7109375" style="4"/>
    <col min="15105" max="15105" width="53.7109375" style="4" customWidth="1"/>
    <col min="15106" max="15106" width="10.28515625" style="4" bestFit="1" customWidth="1"/>
    <col min="15107" max="15107" width="1.28515625" style="4" customWidth="1"/>
    <col min="15108" max="15108" width="37.140625" style="4" customWidth="1"/>
    <col min="15109" max="15360" width="8.7109375" style="4"/>
    <col min="15361" max="15361" width="53.7109375" style="4" customWidth="1"/>
    <col min="15362" max="15362" width="10.28515625" style="4" bestFit="1" customWidth="1"/>
    <col min="15363" max="15363" width="1.28515625" style="4" customWidth="1"/>
    <col min="15364" max="15364" width="37.140625" style="4" customWidth="1"/>
    <col min="15365" max="15616" width="8.7109375" style="4"/>
    <col min="15617" max="15617" width="53.7109375" style="4" customWidth="1"/>
    <col min="15618" max="15618" width="10.28515625" style="4" bestFit="1" customWidth="1"/>
    <col min="15619" max="15619" width="1.28515625" style="4" customWidth="1"/>
    <col min="15620" max="15620" width="37.140625" style="4" customWidth="1"/>
    <col min="15621" max="15872" width="8.7109375" style="4"/>
    <col min="15873" max="15873" width="53.7109375" style="4" customWidth="1"/>
    <col min="15874" max="15874" width="10.28515625" style="4" bestFit="1" customWidth="1"/>
    <col min="15875" max="15875" width="1.28515625" style="4" customWidth="1"/>
    <col min="15876" max="15876" width="37.140625" style="4" customWidth="1"/>
    <col min="15877" max="16128" width="8.7109375" style="4"/>
    <col min="16129" max="16129" width="53.7109375" style="4" customWidth="1"/>
    <col min="16130" max="16130" width="10.28515625" style="4" bestFit="1" customWidth="1"/>
    <col min="16131" max="16131" width="1.28515625" style="4" customWidth="1"/>
    <col min="16132" max="16132" width="37.140625" style="4" customWidth="1"/>
    <col min="16133" max="16384" width="8.7109375" style="4"/>
  </cols>
  <sheetData>
    <row r="1" spans="1:10" x14ac:dyDescent="0.2">
      <c r="A1" s="47"/>
    </row>
    <row r="2" spans="1:10" ht="20.25" customHeight="1" x14ac:dyDescent="0.2">
      <c r="A2" s="77" t="s">
        <v>270</v>
      </c>
      <c r="B2" s="77"/>
      <c r="C2" s="77"/>
      <c r="D2" s="77"/>
      <c r="E2" s="77"/>
      <c r="F2" s="77"/>
      <c r="G2" s="77"/>
      <c r="H2" s="77"/>
      <c r="I2" s="77"/>
      <c r="J2" s="77"/>
    </row>
    <row r="3" spans="1:10" ht="28.5" customHeight="1" x14ac:dyDescent="0.2">
      <c r="A3" s="77"/>
      <c r="B3" s="77"/>
      <c r="C3" s="77"/>
      <c r="D3" s="77"/>
      <c r="E3" s="77"/>
      <c r="F3" s="77"/>
      <c r="G3" s="77"/>
      <c r="H3" s="77"/>
      <c r="I3" s="77"/>
      <c r="J3" s="77"/>
    </row>
    <row r="4" spans="1:10" ht="12.6" customHeight="1" x14ac:dyDescent="0.2">
      <c r="A4" s="77" t="s">
        <v>268</v>
      </c>
      <c r="B4" s="77"/>
      <c r="C4" s="77"/>
      <c r="D4" s="77"/>
      <c r="E4" s="77"/>
      <c r="F4" s="77"/>
      <c r="G4" s="77"/>
      <c r="H4" s="77"/>
      <c r="I4" s="77"/>
      <c r="J4" s="77"/>
    </row>
    <row r="5" spans="1:10" x14ac:dyDescent="0.2">
      <c r="A5" s="77"/>
      <c r="B5" s="77"/>
      <c r="C5" s="77"/>
      <c r="D5" s="77"/>
      <c r="E5" s="77"/>
      <c r="F5" s="77"/>
      <c r="G5" s="77"/>
      <c r="H5" s="77"/>
      <c r="I5" s="77"/>
      <c r="J5" s="77"/>
    </row>
    <row r="8" spans="1:10" ht="15" x14ac:dyDescent="0.2">
      <c r="A8" s="48" t="s">
        <v>217</v>
      </c>
    </row>
    <row r="11" spans="1:10" x14ac:dyDescent="0.2">
      <c r="A11" s="49" t="s">
        <v>218</v>
      </c>
    </row>
    <row r="12" spans="1:10" x14ac:dyDescent="0.2">
      <c r="D12" s="69" t="s">
        <v>219</v>
      </c>
    </row>
    <row r="13" spans="1:10" x14ac:dyDescent="0.2">
      <c r="A13" s="4" t="s">
        <v>269</v>
      </c>
      <c r="B13" s="66"/>
      <c r="D13" s="68" t="s">
        <v>251</v>
      </c>
    </row>
    <row r="14" spans="1:10" hidden="1" x14ac:dyDescent="0.2">
      <c r="B14" s="66" t="s">
        <v>247</v>
      </c>
      <c r="D14" s="68" t="s">
        <v>249</v>
      </c>
    </row>
    <row r="15" spans="1:10" hidden="1" x14ac:dyDescent="0.2">
      <c r="B15" s="66" t="s">
        <v>248</v>
      </c>
      <c r="D15" s="68" t="s">
        <v>250</v>
      </c>
    </row>
    <row r="16" spans="1:10" x14ac:dyDescent="0.2">
      <c r="A16" s="4" t="s">
        <v>271</v>
      </c>
      <c r="B16" s="66"/>
      <c r="D16" s="68" t="s">
        <v>254</v>
      </c>
    </row>
    <row r="17" spans="1:4" x14ac:dyDescent="0.2">
      <c r="A17" s="4" t="s">
        <v>239</v>
      </c>
      <c r="B17" s="66"/>
      <c r="D17" s="68" t="s">
        <v>285</v>
      </c>
    </row>
    <row r="18" spans="1:4" x14ac:dyDescent="0.2">
      <c r="A18" s="4" t="s">
        <v>240</v>
      </c>
      <c r="B18" s="66"/>
      <c r="D18" s="68" t="s">
        <v>284</v>
      </c>
    </row>
    <row r="19" spans="1:4" x14ac:dyDescent="0.2">
      <c r="A19" s="4" t="s">
        <v>241</v>
      </c>
      <c r="B19" s="67"/>
      <c r="D19" s="68" t="s">
        <v>286</v>
      </c>
    </row>
    <row r="20" spans="1:4" x14ac:dyDescent="0.2">
      <c r="A20" s="4" t="s">
        <v>263</v>
      </c>
      <c r="B20" s="75"/>
      <c r="D20" s="68" t="s">
        <v>264</v>
      </c>
    </row>
    <row r="21" spans="1:4" x14ac:dyDescent="0.2">
      <c r="A21" s="4" t="s">
        <v>273</v>
      </c>
      <c r="B21" s="66"/>
      <c r="D21" s="68" t="s">
        <v>287</v>
      </c>
    </row>
    <row r="22" spans="1:4" x14ac:dyDescent="0.2">
      <c r="A22" s="4" t="s">
        <v>243</v>
      </c>
      <c r="B22" s="66"/>
      <c r="D22" s="68" t="s">
        <v>289</v>
      </c>
    </row>
    <row r="23" spans="1:4" hidden="1" x14ac:dyDescent="0.2">
      <c r="B23" s="66" t="s">
        <v>220</v>
      </c>
      <c r="D23" s="4" t="s">
        <v>252</v>
      </c>
    </row>
    <row r="24" spans="1:4" hidden="1" x14ac:dyDescent="0.2">
      <c r="B24" s="66" t="s">
        <v>221</v>
      </c>
      <c r="D24" s="4" t="s">
        <v>253</v>
      </c>
    </row>
    <row r="26" spans="1:4" s="51" customFormat="1" ht="13.5" thickBot="1" x14ac:dyDescent="0.25">
      <c r="A26" s="50" t="s">
        <v>222</v>
      </c>
    </row>
    <row r="27" spans="1:4" ht="15.75" thickTop="1" x14ac:dyDescent="0.25">
      <c r="A27" s="49" t="s">
        <v>223</v>
      </c>
      <c r="D27" s="52"/>
    </row>
    <row r="28" spans="1:4" ht="15" x14ac:dyDescent="0.25">
      <c r="A28" s="49"/>
      <c r="D28" s="52"/>
    </row>
    <row r="29" spans="1:4" hidden="1" x14ac:dyDescent="0.2">
      <c r="A29" s="53" t="s">
        <v>244</v>
      </c>
      <c r="B29" s="54"/>
    </row>
    <row r="30" spans="1:4" ht="15" hidden="1" x14ac:dyDescent="0.25">
      <c r="A30" s="53" t="s">
        <v>224</v>
      </c>
      <c r="B30" s="55" t="e">
        <f>VLOOKUP($B$19,'Crosswalk With Rates'!A15:I109,3,FALSE)</f>
        <v>#N/A</v>
      </c>
      <c r="C30" s="56"/>
    </row>
    <row r="31" spans="1:4" ht="15" hidden="1" x14ac:dyDescent="0.25">
      <c r="A31" s="53" t="s">
        <v>225</v>
      </c>
      <c r="B31" s="55" t="e">
        <f>VLOOKUP($B$19,'Crosswalk With Rates'!A15:I109,4,FALSE)</f>
        <v>#N/A</v>
      </c>
      <c r="C31" s="56"/>
    </row>
    <row r="32" spans="1:4" ht="15" hidden="1" x14ac:dyDescent="0.25">
      <c r="A32" s="53" t="s">
        <v>226</v>
      </c>
      <c r="B32" s="55" t="e">
        <f>IF(B22="Yes",0,VLOOKUP($B$19,'Crosswalk With Rates'!A15:I109,6,FALSE))</f>
        <v>#N/A</v>
      </c>
      <c r="C32" s="56"/>
    </row>
    <row r="33" spans="1:4" hidden="1" x14ac:dyDescent="0.2">
      <c r="A33" s="53" t="s">
        <v>227</v>
      </c>
      <c r="B33" s="55" t="e">
        <f>VLOOKUP($B$19,'Crosswalk With Rates'!A15:I109,5,FALSE)</f>
        <v>#N/A</v>
      </c>
    </row>
    <row r="34" spans="1:4" hidden="1" x14ac:dyDescent="0.2">
      <c r="A34" s="53" t="s">
        <v>6</v>
      </c>
      <c r="B34" s="55" t="e">
        <f>VLOOKUP($B$19,'Crosswalk With Rates'!A15:I109,7,FALSE)</f>
        <v>#N/A</v>
      </c>
    </row>
    <row r="35" spans="1:4" hidden="1" x14ac:dyDescent="0.2">
      <c r="A35" s="53" t="s">
        <v>245</v>
      </c>
      <c r="B35" s="55" t="e">
        <f>IF(B16="Yes",0,VLOOKUP($B$19,'Crosswalk With Rates'!A15:I109,8,FALSE))</f>
        <v>#N/A</v>
      </c>
    </row>
    <row r="36" spans="1:4" hidden="1" x14ac:dyDescent="0.2">
      <c r="A36" s="53" t="s">
        <v>16</v>
      </c>
      <c r="B36" s="55" t="e">
        <f>IF(B13="DEN",0,VLOOKUP($B$19,'Crosswalk With Rates'!A15:I109,9,FALSE))</f>
        <v>#N/A</v>
      </c>
    </row>
    <row r="37" spans="1:4" ht="15" x14ac:dyDescent="0.25">
      <c r="A37" s="57"/>
      <c r="B37" s="58"/>
    </row>
    <row r="38" spans="1:4" ht="15" x14ac:dyDescent="0.25">
      <c r="A38" s="57"/>
      <c r="B38" s="58"/>
    </row>
    <row r="39" spans="1:4" x14ac:dyDescent="0.2">
      <c r="A39" s="59" t="s">
        <v>274</v>
      </c>
      <c r="B39" s="60" t="e">
        <f>B21+B43+B44+B45</f>
        <v>#DIV/0!</v>
      </c>
      <c r="D39" s="68"/>
    </row>
    <row r="40" spans="1:4" x14ac:dyDescent="0.2">
      <c r="A40" s="59"/>
      <c r="B40" s="60"/>
    </row>
    <row r="41" spans="1:4" x14ac:dyDescent="0.2">
      <c r="A41" s="61" t="s">
        <v>275</v>
      </c>
      <c r="B41" s="60"/>
    </row>
    <row r="42" spans="1:4" x14ac:dyDescent="0.2">
      <c r="A42" s="61" t="s">
        <v>276</v>
      </c>
      <c r="B42" s="60">
        <f>B21</f>
        <v>0</v>
      </c>
      <c r="D42" s="68" t="s">
        <v>277</v>
      </c>
    </row>
    <row r="43" spans="1:4" ht="15" x14ac:dyDescent="0.25">
      <c r="A43" s="61" t="s">
        <v>230</v>
      </c>
      <c r="B43" s="71" t="e">
        <f>B21*(B18/B17)</f>
        <v>#DIV/0!</v>
      </c>
      <c r="D43" s="68" t="s">
        <v>231</v>
      </c>
    </row>
    <row r="44" spans="1:4" ht="15" x14ac:dyDescent="0.25">
      <c r="A44" s="61" t="s">
        <v>232</v>
      </c>
      <c r="B44" s="72" t="e">
        <f>B21*(B30+B31+B32+B33+B34+B35+B36)</f>
        <v>#N/A</v>
      </c>
      <c r="D44" s="68" t="s">
        <v>256</v>
      </c>
    </row>
    <row r="45" spans="1:4" ht="15" x14ac:dyDescent="0.25">
      <c r="A45" s="61" t="s">
        <v>258</v>
      </c>
      <c r="B45" s="62" t="e">
        <f>(B21+B43+B44)*B20</f>
        <v>#DIV/0!</v>
      </c>
      <c r="D45" s="68" t="s">
        <v>278</v>
      </c>
    </row>
    <row r="46" spans="1:4" x14ac:dyDescent="0.2">
      <c r="A46" s="61"/>
    </row>
    <row r="48" spans="1:4" x14ac:dyDescent="0.2">
      <c r="A48" s="65" t="s">
        <v>235</v>
      </c>
    </row>
    <row r="49" spans="1:10" x14ac:dyDescent="0.2">
      <c r="A49" s="78" t="s">
        <v>261</v>
      </c>
      <c r="B49" s="78"/>
      <c r="C49" s="78"/>
      <c r="D49" s="78"/>
      <c r="E49" s="78"/>
      <c r="F49" s="78"/>
      <c r="G49" s="78"/>
      <c r="H49" s="78"/>
      <c r="I49" s="78"/>
      <c r="J49" s="78"/>
    </row>
    <row r="50" spans="1:10" x14ac:dyDescent="0.2">
      <c r="A50" s="76" t="s">
        <v>279</v>
      </c>
      <c r="B50" s="76"/>
      <c r="C50" s="76"/>
      <c r="D50" s="76"/>
      <c r="E50" s="76"/>
      <c r="F50" s="76"/>
      <c r="G50" s="76"/>
      <c r="H50" s="76"/>
      <c r="I50" s="76"/>
      <c r="J50" s="76"/>
    </row>
    <row r="51" spans="1:10" ht="25.5" customHeight="1" x14ac:dyDescent="0.2">
      <c r="A51" s="76" t="s">
        <v>280</v>
      </c>
      <c r="B51" s="76"/>
      <c r="C51" s="76"/>
      <c r="D51" s="76"/>
      <c r="E51" s="76"/>
      <c r="F51" s="76"/>
      <c r="G51" s="76"/>
      <c r="H51" s="76"/>
      <c r="I51" s="76"/>
      <c r="J51" s="76"/>
    </row>
    <row r="52" spans="1:10" x14ac:dyDescent="0.2">
      <c r="A52" s="74" t="s">
        <v>281</v>
      </c>
      <c r="B52" s="73"/>
      <c r="C52" s="73"/>
      <c r="D52" s="73"/>
      <c r="E52" s="73"/>
      <c r="F52" s="73"/>
      <c r="G52" s="73"/>
      <c r="H52" s="73"/>
      <c r="I52" s="73"/>
      <c r="J52" s="73"/>
    </row>
    <row r="53" spans="1:10" x14ac:dyDescent="0.2">
      <c r="A53" s="4" t="s">
        <v>282</v>
      </c>
    </row>
    <row r="54" spans="1:10" x14ac:dyDescent="0.2">
      <c r="A54" s="4" t="s">
        <v>288</v>
      </c>
    </row>
    <row r="55" spans="1:10" x14ac:dyDescent="0.2">
      <c r="A55" s="4" t="s">
        <v>266</v>
      </c>
    </row>
  </sheetData>
  <mergeCells count="5">
    <mergeCell ref="A2:J3"/>
    <mergeCell ref="A4:J5"/>
    <mergeCell ref="A49:J49"/>
    <mergeCell ref="A50:J50"/>
    <mergeCell ref="A51:J51"/>
  </mergeCells>
  <dataValidations count="3">
    <dataValidation type="list" showInputMessage="1" showErrorMessage="1" sqref="B22 B16" xr:uid="{43D0150C-E6E5-422E-8D41-DF098D236E1C}">
      <formula1>$B$23:$B$24</formula1>
    </dataValidation>
    <dataValidation type="list" showInputMessage="1" showErrorMessage="1" sqref="B13" xr:uid="{0C7E2CAD-4083-45E6-B030-BF9CD8ED3C00}">
      <formula1>$B$14:$B$15</formula1>
    </dataValidation>
    <dataValidation type="list" showInputMessage="1" showErrorMessage="1" sqref="WVJ983066 IX22:IX24 ST22:ST24 ACP22:ACP24 AML22:AML24 AWH22:AWH24 BGD22:BGD24 BPZ22:BPZ24 BZV22:BZV24 CJR22:CJR24 CTN22:CTN24 DDJ22:DDJ24 DNF22:DNF24 DXB22:DXB24 EGX22:EGX24 EQT22:EQT24 FAP22:FAP24 FKL22:FKL24 FUH22:FUH24 GED22:GED24 GNZ22:GNZ24 GXV22:GXV24 HHR22:HHR24 HRN22:HRN24 IBJ22:IBJ24 ILF22:ILF24 IVB22:IVB24 JEX22:JEX24 JOT22:JOT24 JYP22:JYP24 KIL22:KIL24 KSH22:KSH24 LCD22:LCD24 LLZ22:LLZ24 LVV22:LVV24 MFR22:MFR24 MPN22:MPN24 MZJ22:MZJ24 NJF22:NJF24 NTB22:NTB24 OCX22:OCX24 OMT22:OMT24 OWP22:OWP24 PGL22:PGL24 PQH22:PQH24 QAD22:QAD24 QJZ22:QJZ24 QTV22:QTV24 RDR22:RDR24 RNN22:RNN24 RXJ22:RXJ24 SHF22:SHF24 SRB22:SRB24 TAX22:TAX24 TKT22:TKT24 TUP22:TUP24 UEL22:UEL24 UOH22:UOH24 UYD22:UYD24 VHZ22:VHZ24 VRV22:VRV24 WBR22:WBR24 WLN22:WLN24 WVJ22:WVJ24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xr:uid="{606093C5-5BFF-4BB2-9CE3-3728A34FCD88}">
      <formula1>$AB$22:$AB$25</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7485A-89A3-4BA9-81A3-8464DDDE1208}">
  <sheetPr>
    <pageSetUpPr fitToPage="1"/>
  </sheetPr>
  <dimension ref="A1:I112"/>
  <sheetViews>
    <sheetView showGridLines="0" zoomScale="70" zoomScaleNormal="70" workbookViewId="0">
      <selection activeCell="K26" sqref="K26"/>
    </sheetView>
  </sheetViews>
  <sheetFormatPr defaultColWidth="9.140625" defaultRowHeight="15" x14ac:dyDescent="0.25"/>
  <cols>
    <col min="1" max="1" width="10.42578125" style="8" customWidth="1"/>
    <col min="2" max="2" width="29.5703125" style="34" customWidth="1"/>
    <col min="3" max="5" width="9.140625" style="34"/>
    <col min="6" max="7" width="9.5703125" style="34" customWidth="1"/>
    <col min="8" max="8" width="10.42578125" style="34" customWidth="1"/>
    <col min="9" max="9" width="10.140625" style="34" customWidth="1"/>
    <col min="10" max="10" width="9.140625" style="34"/>
    <col min="11" max="11" width="28.28515625" style="34" bestFit="1" customWidth="1"/>
    <col min="12" max="16384" width="9.140625" style="34"/>
  </cols>
  <sheetData>
    <row r="1" spans="1:9" s="4" customFormat="1" ht="15.75" x14ac:dyDescent="0.25">
      <c r="A1" s="1" t="s">
        <v>0</v>
      </c>
      <c r="B1" s="2"/>
      <c r="C1" s="2"/>
      <c r="D1" s="2"/>
      <c r="E1" s="2"/>
      <c r="F1" s="3"/>
      <c r="G1" s="3"/>
      <c r="H1" s="3"/>
      <c r="I1" s="3"/>
    </row>
    <row r="2" spans="1:9" s="4" customFormat="1" ht="15.75" x14ac:dyDescent="0.25">
      <c r="A2" s="5" t="s">
        <v>1</v>
      </c>
      <c r="B2" s="6"/>
      <c r="C2" s="6"/>
      <c r="D2" s="6"/>
      <c r="E2" s="6"/>
      <c r="F2" s="7"/>
      <c r="G2" s="7"/>
      <c r="H2" s="7"/>
      <c r="I2" s="7"/>
    </row>
    <row r="3" spans="1:9" s="4" customFormat="1" ht="15.75" x14ac:dyDescent="0.25">
      <c r="A3" s="1"/>
      <c r="F3" s="3"/>
      <c r="G3" s="3"/>
      <c r="H3" s="3"/>
      <c r="I3" s="3"/>
    </row>
    <row r="4" spans="1:9" customFormat="1" ht="15.75" x14ac:dyDescent="0.25">
      <c r="A4" s="8"/>
      <c r="F4" s="3"/>
      <c r="G4" s="3"/>
      <c r="H4" s="3"/>
      <c r="I4" s="3"/>
    </row>
    <row r="5" spans="1:9" s="4" customFormat="1" ht="15.75" x14ac:dyDescent="0.25">
      <c r="A5" s="9" t="s">
        <v>3</v>
      </c>
      <c r="B5" s="10" t="s">
        <v>4</v>
      </c>
      <c r="C5" s="11"/>
      <c r="D5" s="12" t="s">
        <v>5</v>
      </c>
      <c r="E5" s="10" t="s">
        <v>6</v>
      </c>
      <c r="F5" s="13"/>
      <c r="G5" s="14" t="s">
        <v>7</v>
      </c>
      <c r="H5" s="11"/>
      <c r="I5" s="15"/>
    </row>
    <row r="6" spans="1:9" s="4" customFormat="1" ht="15.75" x14ac:dyDescent="0.25">
      <c r="A6" s="16" t="s">
        <v>8</v>
      </c>
      <c r="B6" s="17" t="s">
        <v>9</v>
      </c>
      <c r="C6" s="18"/>
      <c r="D6" s="19" t="s">
        <v>10</v>
      </c>
      <c r="E6" s="17" t="s">
        <v>11</v>
      </c>
      <c r="F6" s="20"/>
      <c r="G6" s="21"/>
      <c r="H6" s="18"/>
      <c r="I6" s="22"/>
    </row>
    <row r="7" spans="1:9" customFormat="1" ht="15.75" x14ac:dyDescent="0.25">
      <c r="A7" s="16" t="s">
        <v>13</v>
      </c>
      <c r="B7" s="17" t="s">
        <v>14</v>
      </c>
      <c r="C7" s="23"/>
      <c r="D7" s="19" t="s">
        <v>15</v>
      </c>
      <c r="E7" s="17" t="s">
        <v>16</v>
      </c>
      <c r="F7" s="20"/>
      <c r="G7" s="21"/>
      <c r="H7" s="23"/>
      <c r="I7" s="22"/>
    </row>
    <row r="8" spans="1:9" customFormat="1" ht="15.75" x14ac:dyDescent="0.25">
      <c r="A8" s="24" t="s">
        <v>18</v>
      </c>
      <c r="B8" s="25" t="s">
        <v>19</v>
      </c>
      <c r="C8" s="26"/>
      <c r="D8" s="26"/>
      <c r="E8" s="26"/>
      <c r="F8" s="27"/>
      <c r="G8" s="28"/>
      <c r="H8" s="26"/>
      <c r="I8" s="27"/>
    </row>
    <row r="9" spans="1:9" customFormat="1" ht="15.75" x14ac:dyDescent="0.25">
      <c r="A9" s="29"/>
      <c r="B9" s="17"/>
      <c r="C9" s="23"/>
      <c r="D9" s="23"/>
      <c r="E9" s="23"/>
      <c r="F9" s="23"/>
      <c r="G9" s="23"/>
      <c r="H9" s="23"/>
      <c r="I9" s="23"/>
    </row>
    <row r="10" spans="1:9" customFormat="1" ht="15.75" x14ac:dyDescent="0.25">
      <c r="A10" s="30" t="s">
        <v>20</v>
      </c>
      <c r="B10" s="17"/>
      <c r="C10" s="23"/>
      <c r="D10" s="23"/>
      <c r="E10" s="23"/>
      <c r="F10" s="23"/>
      <c r="G10" s="23"/>
      <c r="H10" s="23"/>
      <c r="I10" s="23"/>
    </row>
    <row r="11" spans="1:9" customFormat="1" ht="15.75" x14ac:dyDescent="0.25">
      <c r="A11" s="30" t="s">
        <v>21</v>
      </c>
      <c r="B11" s="17"/>
      <c r="C11" s="23"/>
      <c r="D11" s="23"/>
      <c r="E11" s="23"/>
      <c r="F11" s="23"/>
      <c r="G11" s="23"/>
      <c r="H11" s="23"/>
      <c r="I11" s="23"/>
    </row>
    <row r="12" spans="1:9" customFormat="1" ht="15.75" x14ac:dyDescent="0.25">
      <c r="A12" s="30" t="s">
        <v>22</v>
      </c>
      <c r="B12" s="17"/>
      <c r="C12" s="23"/>
      <c r="D12" s="23"/>
      <c r="E12" s="23"/>
      <c r="F12" s="23"/>
      <c r="G12" s="23"/>
      <c r="H12" s="23"/>
      <c r="I12" s="23"/>
    </row>
    <row r="13" spans="1:9" customFormat="1" ht="15.75" x14ac:dyDescent="0.25">
      <c r="C13" s="79" t="s">
        <v>23</v>
      </c>
      <c r="D13" s="80"/>
      <c r="E13" s="80"/>
      <c r="F13" s="81"/>
      <c r="G13" s="3"/>
      <c r="H13" s="3"/>
    </row>
    <row r="14" spans="1:9" ht="15.75" thickBot="1" x14ac:dyDescent="0.3">
      <c r="A14" s="31" t="s">
        <v>24</v>
      </c>
      <c r="B14" s="32" t="s">
        <v>25</v>
      </c>
      <c r="C14" s="33" t="s">
        <v>3</v>
      </c>
      <c r="D14" s="33" t="s">
        <v>8</v>
      </c>
      <c r="E14" s="33" t="s">
        <v>13</v>
      </c>
      <c r="F14" s="33" t="s">
        <v>18</v>
      </c>
      <c r="G14" s="33" t="s">
        <v>5</v>
      </c>
      <c r="H14" s="33" t="s">
        <v>26</v>
      </c>
      <c r="I14" s="33" t="s">
        <v>27</v>
      </c>
    </row>
    <row r="15" spans="1:9" x14ac:dyDescent="0.25">
      <c r="A15" s="35" t="s">
        <v>28</v>
      </c>
      <c r="B15" s="36" t="s">
        <v>29</v>
      </c>
      <c r="C15" s="45">
        <v>2E-3</v>
      </c>
      <c r="D15" s="46">
        <v>0</v>
      </c>
      <c r="E15" s="46">
        <v>6.1999999999999998E-3</v>
      </c>
      <c r="F15" s="46">
        <v>1.04E-2</v>
      </c>
      <c r="G15" s="46">
        <v>3.5000000000000001E-3</v>
      </c>
      <c r="H15" s="46">
        <v>4.5999999999999999E-3</v>
      </c>
      <c r="I15" s="46">
        <v>4.0000000000000002E-4</v>
      </c>
    </row>
    <row r="16" spans="1:9" x14ac:dyDescent="0.25">
      <c r="A16" s="38" t="s">
        <v>30</v>
      </c>
      <c r="B16" s="39" t="s">
        <v>31</v>
      </c>
      <c r="C16" s="45">
        <v>2E-3</v>
      </c>
      <c r="D16" s="46">
        <v>0</v>
      </c>
      <c r="E16" s="46">
        <v>6.1999999999999998E-3</v>
      </c>
      <c r="F16" s="46">
        <v>1.04E-2</v>
      </c>
      <c r="G16" s="46">
        <v>3.5000000000000001E-3</v>
      </c>
      <c r="H16" s="46">
        <v>4.5999999999999999E-3</v>
      </c>
      <c r="I16" s="46">
        <v>4.0000000000000002E-4</v>
      </c>
    </row>
    <row r="17" spans="1:9" x14ac:dyDescent="0.25">
      <c r="A17" s="38" t="s">
        <v>32</v>
      </c>
      <c r="B17" s="39" t="s">
        <v>33</v>
      </c>
      <c r="C17" s="45">
        <v>2E-3</v>
      </c>
      <c r="D17" s="46">
        <v>0</v>
      </c>
      <c r="E17" s="46">
        <v>6.1999999999999998E-3</v>
      </c>
      <c r="F17" s="46">
        <v>1.04E-2</v>
      </c>
      <c r="G17" s="46">
        <v>3.5000000000000001E-3</v>
      </c>
      <c r="H17" s="46">
        <v>4.5999999999999999E-3</v>
      </c>
      <c r="I17" s="46">
        <v>4.0000000000000002E-4</v>
      </c>
    </row>
    <row r="18" spans="1:9" x14ac:dyDescent="0.25">
      <c r="A18" s="38" t="s">
        <v>34</v>
      </c>
      <c r="B18" s="39" t="s">
        <v>35</v>
      </c>
      <c r="C18" s="45">
        <v>2E-3</v>
      </c>
      <c r="D18" s="46">
        <v>0</v>
      </c>
      <c r="E18" s="46">
        <v>6.1999999999999998E-3</v>
      </c>
      <c r="F18" s="46">
        <v>1.04E-2</v>
      </c>
      <c r="G18" s="46">
        <v>3.5000000000000001E-3</v>
      </c>
      <c r="H18" s="46">
        <v>4.5999999999999999E-3</v>
      </c>
      <c r="I18" s="46">
        <v>4.0000000000000002E-4</v>
      </c>
    </row>
    <row r="19" spans="1:9" x14ac:dyDescent="0.25">
      <c r="A19" s="38" t="s">
        <v>36</v>
      </c>
      <c r="B19" s="39" t="s">
        <v>37</v>
      </c>
      <c r="C19" s="45">
        <v>2E-3</v>
      </c>
      <c r="D19" s="46">
        <v>0</v>
      </c>
      <c r="E19" s="46">
        <v>6.1999999999999998E-3</v>
      </c>
      <c r="F19" s="46">
        <v>1.04E-2</v>
      </c>
      <c r="G19" s="46">
        <v>3.5000000000000001E-3</v>
      </c>
      <c r="H19" s="46">
        <v>4.5999999999999999E-3</v>
      </c>
      <c r="I19" s="46">
        <v>4.0000000000000002E-4</v>
      </c>
    </row>
    <row r="20" spans="1:9" x14ac:dyDescent="0.25">
      <c r="A20" s="38" t="s">
        <v>38</v>
      </c>
      <c r="B20" s="39" t="s">
        <v>39</v>
      </c>
      <c r="C20" s="45">
        <v>2E-3</v>
      </c>
      <c r="D20" s="46">
        <v>0</v>
      </c>
      <c r="E20" s="46">
        <v>6.1999999999999998E-3</v>
      </c>
      <c r="F20" s="46">
        <v>1.04E-2</v>
      </c>
      <c r="G20" s="46">
        <v>3.5000000000000001E-3</v>
      </c>
      <c r="H20" s="46">
        <v>4.5999999999999999E-3</v>
      </c>
      <c r="I20" s="46">
        <v>4.0000000000000002E-4</v>
      </c>
    </row>
    <row r="21" spans="1:9" x14ac:dyDescent="0.25">
      <c r="A21" s="38" t="s">
        <v>40</v>
      </c>
      <c r="B21" s="39" t="s">
        <v>41</v>
      </c>
      <c r="C21" s="45">
        <v>2E-3</v>
      </c>
      <c r="D21" s="46">
        <v>0</v>
      </c>
      <c r="E21" s="46">
        <v>6.1999999999999998E-3</v>
      </c>
      <c r="F21" s="45">
        <v>0</v>
      </c>
      <c r="G21" s="45">
        <v>0</v>
      </c>
      <c r="H21" s="46">
        <v>4.5999999999999999E-3</v>
      </c>
      <c r="I21" s="45">
        <v>0</v>
      </c>
    </row>
    <row r="22" spans="1:9" x14ac:dyDescent="0.25">
      <c r="A22" s="38" t="s">
        <v>42</v>
      </c>
      <c r="B22" s="39" t="s">
        <v>43</v>
      </c>
      <c r="C22" s="45">
        <v>2E-3</v>
      </c>
      <c r="D22" s="46">
        <v>0</v>
      </c>
      <c r="E22" s="45">
        <v>0</v>
      </c>
      <c r="F22" s="45">
        <v>0</v>
      </c>
      <c r="G22" s="45">
        <v>0</v>
      </c>
      <c r="H22" s="45">
        <v>0</v>
      </c>
      <c r="I22" s="45">
        <v>0</v>
      </c>
    </row>
    <row r="23" spans="1:9" x14ac:dyDescent="0.25">
      <c r="A23" s="38" t="s">
        <v>44</v>
      </c>
      <c r="B23" s="39" t="s">
        <v>45</v>
      </c>
      <c r="C23" s="45">
        <v>2E-3</v>
      </c>
      <c r="D23" s="46">
        <v>0</v>
      </c>
      <c r="E23" s="45">
        <v>0</v>
      </c>
      <c r="F23" s="45">
        <v>0</v>
      </c>
      <c r="G23" s="45">
        <v>0</v>
      </c>
      <c r="H23" s="45">
        <v>0</v>
      </c>
      <c r="I23" s="45">
        <v>0</v>
      </c>
    </row>
    <row r="24" spans="1:9" x14ac:dyDescent="0.25">
      <c r="A24" s="38" t="s">
        <v>46</v>
      </c>
      <c r="B24" s="39" t="s">
        <v>47</v>
      </c>
      <c r="C24" s="45">
        <v>2E-3</v>
      </c>
      <c r="D24" s="46">
        <v>0</v>
      </c>
      <c r="E24" s="46">
        <v>6.1999999999999998E-3</v>
      </c>
      <c r="F24" s="45">
        <v>0</v>
      </c>
      <c r="G24" s="45">
        <v>0</v>
      </c>
      <c r="H24" s="46">
        <v>4.5999999999999999E-3</v>
      </c>
      <c r="I24" s="45">
        <v>0</v>
      </c>
    </row>
    <row r="25" spans="1:9" x14ac:dyDescent="0.25">
      <c r="A25" s="38" t="s">
        <v>48</v>
      </c>
      <c r="B25" s="39" t="s">
        <v>49</v>
      </c>
      <c r="C25" s="45">
        <v>2E-3</v>
      </c>
      <c r="D25" s="46">
        <v>0</v>
      </c>
      <c r="E25" s="46">
        <v>6.1999999999999998E-3</v>
      </c>
      <c r="F25" s="45">
        <v>0</v>
      </c>
      <c r="G25" s="45">
        <v>0</v>
      </c>
      <c r="H25" s="46">
        <v>4.5999999999999999E-3</v>
      </c>
      <c r="I25" s="45">
        <v>0</v>
      </c>
    </row>
    <row r="26" spans="1:9" x14ac:dyDescent="0.25">
      <c r="A26" s="38" t="s">
        <v>50</v>
      </c>
      <c r="B26" s="39" t="s">
        <v>51</v>
      </c>
      <c r="C26" s="45">
        <v>2E-3</v>
      </c>
      <c r="D26" s="46">
        <v>0</v>
      </c>
      <c r="E26" s="46">
        <v>6.1999999999999998E-3</v>
      </c>
      <c r="F26" s="45">
        <v>0</v>
      </c>
      <c r="G26" s="45">
        <v>0</v>
      </c>
      <c r="H26" s="46">
        <v>4.5999999999999999E-3</v>
      </c>
      <c r="I26" s="45">
        <v>0</v>
      </c>
    </row>
    <row r="27" spans="1:9" x14ac:dyDescent="0.25">
      <c r="A27" s="38" t="s">
        <v>52</v>
      </c>
      <c r="B27" s="39" t="s">
        <v>53</v>
      </c>
      <c r="C27" s="45">
        <v>2E-3</v>
      </c>
      <c r="D27" s="46">
        <v>0</v>
      </c>
      <c r="E27" s="46">
        <v>6.1999999999999998E-3</v>
      </c>
      <c r="F27" s="45">
        <v>0</v>
      </c>
      <c r="G27" s="46">
        <v>3.5000000000000001E-3</v>
      </c>
      <c r="H27" s="46">
        <v>4.5999999999999999E-3</v>
      </c>
      <c r="I27" s="45">
        <v>0</v>
      </c>
    </row>
    <row r="28" spans="1:9" x14ac:dyDescent="0.25">
      <c r="A28" s="38" t="s">
        <v>54</v>
      </c>
      <c r="B28" s="39" t="s">
        <v>55</v>
      </c>
      <c r="C28" s="45">
        <v>2E-3</v>
      </c>
      <c r="D28" s="46">
        <v>0</v>
      </c>
      <c r="E28" s="46">
        <v>6.1999999999999998E-3</v>
      </c>
      <c r="F28" s="46">
        <v>1.04E-2</v>
      </c>
      <c r="G28" s="46">
        <v>3.5000000000000001E-3</v>
      </c>
      <c r="H28" s="46">
        <v>4.5999999999999999E-3</v>
      </c>
      <c r="I28" s="46">
        <v>4.0000000000000002E-4</v>
      </c>
    </row>
    <row r="29" spans="1:9" x14ac:dyDescent="0.25">
      <c r="A29" s="38" t="s">
        <v>56</v>
      </c>
      <c r="B29" s="39" t="s">
        <v>57</v>
      </c>
      <c r="C29" s="45">
        <v>2E-3</v>
      </c>
      <c r="D29" s="46">
        <v>0</v>
      </c>
      <c r="E29" s="45">
        <v>0</v>
      </c>
      <c r="F29" s="45">
        <v>0</v>
      </c>
      <c r="G29" s="45">
        <v>0</v>
      </c>
      <c r="H29" s="45">
        <v>0</v>
      </c>
      <c r="I29" s="45">
        <v>0</v>
      </c>
    </row>
    <row r="30" spans="1:9" x14ac:dyDescent="0.25">
      <c r="A30" s="38" t="s">
        <v>58</v>
      </c>
      <c r="B30" s="39" t="s">
        <v>59</v>
      </c>
      <c r="C30" s="45">
        <v>2E-3</v>
      </c>
      <c r="D30" s="46">
        <v>0</v>
      </c>
      <c r="E30" s="45">
        <v>0</v>
      </c>
      <c r="F30" s="45">
        <v>0</v>
      </c>
      <c r="G30" s="45">
        <v>0</v>
      </c>
      <c r="H30" s="45">
        <v>0</v>
      </c>
      <c r="I30" s="45">
        <v>0</v>
      </c>
    </row>
    <row r="31" spans="1:9" x14ac:dyDescent="0.25">
      <c r="A31" s="38" t="s">
        <v>60</v>
      </c>
      <c r="B31" s="39" t="s">
        <v>61</v>
      </c>
      <c r="C31" s="45">
        <v>2E-3</v>
      </c>
      <c r="D31" s="46">
        <v>0</v>
      </c>
      <c r="E31" s="46">
        <v>6.1999999999999998E-3</v>
      </c>
      <c r="F31" s="46">
        <v>1.04E-2</v>
      </c>
      <c r="G31" s="46">
        <v>3.5000000000000001E-3</v>
      </c>
      <c r="H31" s="46">
        <v>4.5999999999999999E-3</v>
      </c>
      <c r="I31" s="46">
        <v>4.0000000000000002E-4</v>
      </c>
    </row>
    <row r="32" spans="1:9" x14ac:dyDescent="0.25">
      <c r="A32" s="38" t="s">
        <v>62</v>
      </c>
      <c r="B32" s="39" t="s">
        <v>63</v>
      </c>
      <c r="C32" s="45">
        <v>2E-3</v>
      </c>
      <c r="D32" s="46">
        <v>0</v>
      </c>
      <c r="E32" s="46">
        <v>6.1999999999999998E-3</v>
      </c>
      <c r="F32" s="46">
        <v>1.04E-2</v>
      </c>
      <c r="G32" s="46">
        <v>3.5000000000000001E-3</v>
      </c>
      <c r="H32" s="46">
        <v>4.5999999999999999E-3</v>
      </c>
      <c r="I32" s="46">
        <v>4.0000000000000002E-4</v>
      </c>
    </row>
    <row r="33" spans="1:9" x14ac:dyDescent="0.25">
      <c r="A33" s="38" t="s">
        <v>64</v>
      </c>
      <c r="B33" s="39" t="s">
        <v>65</v>
      </c>
      <c r="C33" s="45">
        <v>2E-3</v>
      </c>
      <c r="D33" s="46">
        <v>0</v>
      </c>
      <c r="E33" s="45">
        <v>0</v>
      </c>
      <c r="F33" s="45">
        <v>0</v>
      </c>
      <c r="G33" s="45">
        <v>0</v>
      </c>
      <c r="H33" s="45">
        <v>0</v>
      </c>
      <c r="I33" s="45">
        <v>0</v>
      </c>
    </row>
    <row r="34" spans="1:9" x14ac:dyDescent="0.25">
      <c r="A34" s="38" t="s">
        <v>66</v>
      </c>
      <c r="B34" s="39" t="s">
        <v>67</v>
      </c>
      <c r="C34" s="45">
        <v>2E-3</v>
      </c>
      <c r="D34" s="46">
        <v>0</v>
      </c>
      <c r="E34" s="45">
        <v>0</v>
      </c>
      <c r="F34" s="45">
        <v>0</v>
      </c>
      <c r="G34" s="45">
        <v>0</v>
      </c>
      <c r="H34" s="45">
        <v>0</v>
      </c>
      <c r="I34" s="45">
        <v>0</v>
      </c>
    </row>
    <row r="35" spans="1:9" x14ac:dyDescent="0.25">
      <c r="A35" s="38" t="s">
        <v>68</v>
      </c>
      <c r="B35" s="39" t="s">
        <v>69</v>
      </c>
      <c r="C35" s="45">
        <v>2E-3</v>
      </c>
      <c r="D35" s="46">
        <v>0</v>
      </c>
      <c r="E35" s="45">
        <v>0</v>
      </c>
      <c r="F35" s="45">
        <v>0</v>
      </c>
      <c r="G35" s="45">
        <v>0</v>
      </c>
      <c r="H35" s="45">
        <v>0</v>
      </c>
      <c r="I35" s="45">
        <v>0</v>
      </c>
    </row>
    <row r="36" spans="1:9" x14ac:dyDescent="0.25">
      <c r="A36" s="38" t="s">
        <v>70</v>
      </c>
      <c r="B36" s="39" t="s">
        <v>71</v>
      </c>
      <c r="C36" s="45">
        <v>2E-3</v>
      </c>
      <c r="D36" s="46">
        <v>0</v>
      </c>
      <c r="E36" s="45">
        <v>0</v>
      </c>
      <c r="F36" s="45">
        <v>0</v>
      </c>
      <c r="G36" s="45">
        <v>0</v>
      </c>
      <c r="H36" s="45">
        <v>0</v>
      </c>
      <c r="I36" s="45">
        <v>0</v>
      </c>
    </row>
    <row r="37" spans="1:9" x14ac:dyDescent="0.25">
      <c r="A37" s="38" t="s">
        <v>72</v>
      </c>
      <c r="B37" s="39" t="s">
        <v>73</v>
      </c>
      <c r="C37" s="45">
        <v>2E-3</v>
      </c>
      <c r="D37" s="46">
        <v>0</v>
      </c>
      <c r="E37" s="46">
        <v>6.1999999999999998E-3</v>
      </c>
      <c r="F37" s="46">
        <v>1.04E-2</v>
      </c>
      <c r="G37" s="46">
        <v>3.5000000000000001E-3</v>
      </c>
      <c r="H37" s="46">
        <v>4.5999999999999999E-3</v>
      </c>
      <c r="I37" s="46">
        <v>4.0000000000000002E-4</v>
      </c>
    </row>
    <row r="38" spans="1:9" x14ac:dyDescent="0.25">
      <c r="A38" s="38" t="s">
        <v>74</v>
      </c>
      <c r="B38" s="39" t="s">
        <v>75</v>
      </c>
      <c r="C38" s="45">
        <v>2E-3</v>
      </c>
      <c r="D38" s="46">
        <v>0</v>
      </c>
      <c r="E38" s="45">
        <v>0</v>
      </c>
      <c r="F38" s="45">
        <v>0</v>
      </c>
      <c r="G38" s="45">
        <v>0</v>
      </c>
      <c r="H38" s="45">
        <v>0</v>
      </c>
      <c r="I38" s="45">
        <v>0</v>
      </c>
    </row>
    <row r="39" spans="1:9" x14ac:dyDescent="0.25">
      <c r="A39" s="38" t="s">
        <v>76</v>
      </c>
      <c r="B39" s="39" t="s">
        <v>77</v>
      </c>
      <c r="C39" s="45">
        <v>2E-3</v>
      </c>
      <c r="D39" s="46">
        <v>0</v>
      </c>
      <c r="E39" s="46">
        <v>6.1999999999999998E-3</v>
      </c>
      <c r="F39" s="46">
        <v>1.04E-2</v>
      </c>
      <c r="G39" s="46">
        <v>3.5000000000000001E-3</v>
      </c>
      <c r="H39" s="46">
        <v>4.5999999999999999E-3</v>
      </c>
      <c r="I39" s="46">
        <v>4.0000000000000002E-4</v>
      </c>
    </row>
    <row r="40" spans="1:9" x14ac:dyDescent="0.25">
      <c r="A40" s="38" t="s">
        <v>78</v>
      </c>
      <c r="B40" s="39" t="s">
        <v>79</v>
      </c>
      <c r="C40" s="45">
        <v>2E-3</v>
      </c>
      <c r="D40" s="46">
        <v>0</v>
      </c>
      <c r="E40" s="46">
        <v>6.1999999999999998E-3</v>
      </c>
      <c r="F40" s="46">
        <v>1.04E-2</v>
      </c>
      <c r="G40" s="46">
        <v>3.5000000000000001E-3</v>
      </c>
      <c r="H40" s="46">
        <v>4.5999999999999999E-3</v>
      </c>
      <c r="I40" s="46">
        <v>4.0000000000000002E-4</v>
      </c>
    </row>
    <row r="41" spans="1:9" x14ac:dyDescent="0.25">
      <c r="A41" s="38" t="s">
        <v>80</v>
      </c>
      <c r="B41" s="39" t="s">
        <v>81</v>
      </c>
      <c r="C41" s="45">
        <v>2E-3</v>
      </c>
      <c r="D41" s="46">
        <v>0</v>
      </c>
      <c r="E41" s="46">
        <v>6.1999999999999998E-3</v>
      </c>
      <c r="F41" s="45">
        <v>0</v>
      </c>
      <c r="G41" s="45">
        <v>0</v>
      </c>
      <c r="H41" s="46">
        <v>4.5999999999999999E-3</v>
      </c>
      <c r="I41" s="45">
        <v>0</v>
      </c>
    </row>
    <row r="42" spans="1:9" x14ac:dyDescent="0.25">
      <c r="A42" s="38" t="s">
        <v>82</v>
      </c>
      <c r="B42" s="39" t="s">
        <v>83</v>
      </c>
      <c r="C42" s="45">
        <v>2E-3</v>
      </c>
      <c r="D42" s="46">
        <v>0</v>
      </c>
      <c r="E42" s="45">
        <v>0</v>
      </c>
      <c r="F42" s="45">
        <v>0</v>
      </c>
      <c r="G42" s="45">
        <v>0</v>
      </c>
      <c r="H42" s="45">
        <v>0</v>
      </c>
      <c r="I42" s="45">
        <v>0</v>
      </c>
    </row>
    <row r="43" spans="1:9" x14ac:dyDescent="0.25">
      <c r="A43" s="38" t="s">
        <v>84</v>
      </c>
      <c r="B43" s="39" t="s">
        <v>85</v>
      </c>
      <c r="C43" s="45">
        <v>2E-3</v>
      </c>
      <c r="D43" s="46">
        <v>0</v>
      </c>
      <c r="E43" s="46">
        <v>6.1999999999999998E-3</v>
      </c>
      <c r="F43" s="45">
        <v>0</v>
      </c>
      <c r="G43" s="45">
        <v>0</v>
      </c>
      <c r="H43" s="46">
        <v>4.5999999999999999E-3</v>
      </c>
      <c r="I43" s="45">
        <v>0</v>
      </c>
    </row>
    <row r="44" spans="1:9" x14ac:dyDescent="0.25">
      <c r="A44" s="70" t="s">
        <v>259</v>
      </c>
      <c r="B44" s="39" t="s">
        <v>260</v>
      </c>
      <c r="C44" s="45">
        <v>2E-3</v>
      </c>
      <c r="D44" s="46">
        <v>0</v>
      </c>
      <c r="E44" s="46">
        <v>6.1999999999999998E-3</v>
      </c>
      <c r="F44" s="45">
        <v>0</v>
      </c>
      <c r="G44" s="45">
        <v>0</v>
      </c>
      <c r="H44" s="46">
        <v>4.5999999999999999E-3</v>
      </c>
      <c r="I44" s="45">
        <v>0</v>
      </c>
    </row>
    <row r="45" spans="1:9" x14ac:dyDescent="0.25">
      <c r="A45" s="38" t="s">
        <v>86</v>
      </c>
      <c r="B45" s="39" t="s">
        <v>87</v>
      </c>
      <c r="C45" s="45">
        <v>2E-3</v>
      </c>
      <c r="D45" s="46">
        <v>0</v>
      </c>
      <c r="E45" s="46">
        <v>6.1999999999999998E-3</v>
      </c>
      <c r="F45" s="45">
        <v>0</v>
      </c>
      <c r="G45" s="45">
        <v>0</v>
      </c>
      <c r="H45" s="46">
        <v>4.5999999999999999E-3</v>
      </c>
      <c r="I45" s="45">
        <v>0</v>
      </c>
    </row>
    <row r="46" spans="1:9" x14ac:dyDescent="0.25">
      <c r="A46" s="38" t="s">
        <v>88</v>
      </c>
      <c r="B46" s="39" t="s">
        <v>89</v>
      </c>
      <c r="C46" s="45">
        <v>2E-3</v>
      </c>
      <c r="D46" s="46">
        <v>0</v>
      </c>
      <c r="E46" s="45">
        <v>0</v>
      </c>
      <c r="F46" s="45">
        <v>0</v>
      </c>
      <c r="G46" s="45">
        <v>0</v>
      </c>
      <c r="H46" s="45">
        <v>0</v>
      </c>
      <c r="I46" s="45">
        <v>0</v>
      </c>
    </row>
    <row r="47" spans="1:9" x14ac:dyDescent="0.25">
      <c r="A47" s="38" t="s">
        <v>90</v>
      </c>
      <c r="B47" s="39" t="s">
        <v>91</v>
      </c>
      <c r="C47" s="45">
        <v>2E-3</v>
      </c>
      <c r="D47" s="46">
        <v>0</v>
      </c>
      <c r="E47" s="45">
        <v>0</v>
      </c>
      <c r="F47" s="45">
        <v>0</v>
      </c>
      <c r="G47" s="45">
        <v>0</v>
      </c>
      <c r="H47" s="45">
        <v>0</v>
      </c>
      <c r="I47" s="45">
        <v>0</v>
      </c>
    </row>
    <row r="48" spans="1:9" x14ac:dyDescent="0.25">
      <c r="A48" s="38" t="s">
        <v>92</v>
      </c>
      <c r="B48" s="39" t="s">
        <v>93</v>
      </c>
      <c r="C48" s="45">
        <v>2E-3</v>
      </c>
      <c r="D48" s="46">
        <v>0</v>
      </c>
      <c r="E48" s="45">
        <v>0</v>
      </c>
      <c r="F48" s="45">
        <v>0</v>
      </c>
      <c r="G48" s="45">
        <v>0</v>
      </c>
      <c r="H48" s="45">
        <v>0</v>
      </c>
      <c r="I48" s="45">
        <v>0</v>
      </c>
    </row>
    <row r="49" spans="1:9" x14ac:dyDescent="0.25">
      <c r="A49" s="38" t="s">
        <v>94</v>
      </c>
      <c r="B49" s="39" t="s">
        <v>95</v>
      </c>
      <c r="C49" s="45">
        <v>2E-3</v>
      </c>
      <c r="D49" s="46">
        <v>0</v>
      </c>
      <c r="E49" s="45">
        <v>0</v>
      </c>
      <c r="F49" s="45">
        <v>0</v>
      </c>
      <c r="G49" s="45">
        <v>0</v>
      </c>
      <c r="H49" s="45">
        <v>0</v>
      </c>
      <c r="I49" s="45">
        <v>0</v>
      </c>
    </row>
    <row r="50" spans="1:9" x14ac:dyDescent="0.25">
      <c r="A50" s="38" t="s">
        <v>96</v>
      </c>
      <c r="B50" s="39" t="s">
        <v>97</v>
      </c>
      <c r="C50" s="45">
        <v>2E-3</v>
      </c>
      <c r="D50" s="46">
        <v>0</v>
      </c>
      <c r="E50" s="45">
        <v>0</v>
      </c>
      <c r="F50" s="45">
        <v>0</v>
      </c>
      <c r="G50" s="45">
        <v>0</v>
      </c>
      <c r="H50" s="45">
        <v>0</v>
      </c>
      <c r="I50" s="45">
        <v>0</v>
      </c>
    </row>
    <row r="51" spans="1:9" x14ac:dyDescent="0.25">
      <c r="A51" s="38" t="s">
        <v>98</v>
      </c>
      <c r="B51" s="39" t="s">
        <v>99</v>
      </c>
      <c r="C51" s="45">
        <v>2E-3</v>
      </c>
      <c r="D51" s="46">
        <v>0</v>
      </c>
      <c r="E51" s="45">
        <v>0</v>
      </c>
      <c r="F51" s="45">
        <v>0</v>
      </c>
      <c r="G51" s="45">
        <v>0</v>
      </c>
      <c r="H51" s="45">
        <v>0</v>
      </c>
      <c r="I51" s="45">
        <v>0</v>
      </c>
    </row>
    <row r="52" spans="1:9" x14ac:dyDescent="0.25">
      <c r="A52" s="38" t="s">
        <v>100</v>
      </c>
      <c r="B52" s="39" t="s">
        <v>101</v>
      </c>
      <c r="C52" s="45">
        <v>2E-3</v>
      </c>
      <c r="D52" s="46">
        <v>0</v>
      </c>
      <c r="E52" s="45">
        <v>0</v>
      </c>
      <c r="F52" s="45">
        <v>0</v>
      </c>
      <c r="G52" s="45">
        <v>0</v>
      </c>
      <c r="H52" s="45">
        <v>0</v>
      </c>
      <c r="I52" s="45">
        <v>0</v>
      </c>
    </row>
    <row r="53" spans="1:9" x14ac:dyDescent="0.25">
      <c r="A53" s="38" t="s">
        <v>102</v>
      </c>
      <c r="B53" s="39" t="s">
        <v>103</v>
      </c>
      <c r="C53" s="45">
        <v>2E-3</v>
      </c>
      <c r="D53" s="46">
        <v>0</v>
      </c>
      <c r="E53" s="45">
        <v>0</v>
      </c>
      <c r="F53" s="45">
        <v>0</v>
      </c>
      <c r="G53" s="45">
        <v>0</v>
      </c>
      <c r="H53" s="45">
        <v>0</v>
      </c>
      <c r="I53" s="45">
        <v>0</v>
      </c>
    </row>
    <row r="54" spans="1:9" x14ac:dyDescent="0.25">
      <c r="A54" s="38" t="s">
        <v>104</v>
      </c>
      <c r="B54" s="39" t="s">
        <v>105</v>
      </c>
      <c r="C54" s="45">
        <v>2E-3</v>
      </c>
      <c r="D54" s="46">
        <v>0</v>
      </c>
      <c r="E54" s="45">
        <v>0</v>
      </c>
      <c r="F54" s="45">
        <v>0</v>
      </c>
      <c r="G54" s="45">
        <v>0</v>
      </c>
      <c r="H54" s="45">
        <v>0</v>
      </c>
      <c r="I54" s="45">
        <v>0</v>
      </c>
    </row>
    <row r="55" spans="1:9" x14ac:dyDescent="0.25">
      <c r="A55" s="38" t="s">
        <v>106</v>
      </c>
      <c r="B55" s="39" t="s">
        <v>107</v>
      </c>
      <c r="C55" s="45">
        <v>2E-3</v>
      </c>
      <c r="D55" s="46">
        <v>0</v>
      </c>
      <c r="E55" s="45">
        <v>0</v>
      </c>
      <c r="F55" s="45">
        <v>0</v>
      </c>
      <c r="G55" s="45">
        <v>0</v>
      </c>
      <c r="H55" s="45">
        <v>0</v>
      </c>
      <c r="I55" s="45">
        <v>0</v>
      </c>
    </row>
    <row r="56" spans="1:9" x14ac:dyDescent="0.25">
      <c r="A56" s="38" t="s">
        <v>108</v>
      </c>
      <c r="B56" s="39" t="s">
        <v>109</v>
      </c>
      <c r="C56" s="45">
        <v>2E-3</v>
      </c>
      <c r="D56" s="46">
        <v>0</v>
      </c>
      <c r="E56" s="45">
        <v>0</v>
      </c>
      <c r="F56" s="45">
        <v>0</v>
      </c>
      <c r="G56" s="45">
        <v>0</v>
      </c>
      <c r="H56" s="45">
        <v>0</v>
      </c>
      <c r="I56" s="45">
        <v>0</v>
      </c>
    </row>
    <row r="57" spans="1:9" x14ac:dyDescent="0.25">
      <c r="A57" s="38" t="s">
        <v>110</v>
      </c>
      <c r="B57" s="39" t="s">
        <v>111</v>
      </c>
      <c r="C57" s="45">
        <v>2E-3</v>
      </c>
      <c r="D57" s="46">
        <v>0</v>
      </c>
      <c r="E57" s="45">
        <v>0</v>
      </c>
      <c r="F57" s="45">
        <v>0</v>
      </c>
      <c r="G57" s="45">
        <v>0</v>
      </c>
      <c r="H57" s="45">
        <v>0</v>
      </c>
      <c r="I57" s="45">
        <v>0</v>
      </c>
    </row>
    <row r="58" spans="1:9" x14ac:dyDescent="0.25">
      <c r="A58" s="38" t="s">
        <v>112</v>
      </c>
      <c r="B58" s="39" t="s">
        <v>113</v>
      </c>
      <c r="C58" s="45">
        <v>2E-3</v>
      </c>
      <c r="D58" s="46">
        <v>0</v>
      </c>
      <c r="E58" s="46">
        <v>6.1999999999999998E-3</v>
      </c>
      <c r="F58" s="45">
        <v>0</v>
      </c>
      <c r="G58" s="45">
        <v>0</v>
      </c>
      <c r="H58" s="46">
        <v>4.5999999999999999E-3</v>
      </c>
      <c r="I58" s="45">
        <v>0</v>
      </c>
    </row>
    <row r="59" spans="1:9" x14ac:dyDescent="0.25">
      <c r="A59" s="38" t="s">
        <v>114</v>
      </c>
      <c r="B59" s="39" t="s">
        <v>115</v>
      </c>
      <c r="C59" s="45">
        <v>2E-3</v>
      </c>
      <c r="D59" s="46">
        <v>0</v>
      </c>
      <c r="E59" s="45">
        <v>0</v>
      </c>
      <c r="F59" s="45">
        <v>0</v>
      </c>
      <c r="G59" s="45">
        <v>0</v>
      </c>
      <c r="H59" s="45">
        <v>0</v>
      </c>
      <c r="I59" s="45">
        <v>0</v>
      </c>
    </row>
    <row r="60" spans="1:9" x14ac:dyDescent="0.25">
      <c r="A60" s="38" t="s">
        <v>116</v>
      </c>
      <c r="B60" s="39" t="s">
        <v>117</v>
      </c>
      <c r="C60" s="45">
        <v>2E-3</v>
      </c>
      <c r="D60" s="46">
        <v>0</v>
      </c>
      <c r="E60" s="45">
        <v>0</v>
      </c>
      <c r="F60" s="45">
        <v>0</v>
      </c>
      <c r="G60" s="45">
        <v>0</v>
      </c>
      <c r="H60" s="45">
        <v>0</v>
      </c>
      <c r="I60" s="45">
        <v>0</v>
      </c>
    </row>
    <row r="61" spans="1:9" x14ac:dyDescent="0.25">
      <c r="A61" s="38" t="s">
        <v>118</v>
      </c>
      <c r="B61" s="39" t="s">
        <v>119</v>
      </c>
      <c r="C61" s="45">
        <v>2E-3</v>
      </c>
      <c r="D61" s="46">
        <v>0</v>
      </c>
      <c r="E61" s="45">
        <v>0</v>
      </c>
      <c r="F61" s="45">
        <v>0</v>
      </c>
      <c r="G61" s="45">
        <v>0</v>
      </c>
      <c r="H61" s="45">
        <v>0</v>
      </c>
      <c r="I61" s="45">
        <v>0</v>
      </c>
    </row>
    <row r="62" spans="1:9" x14ac:dyDescent="0.25">
      <c r="A62" s="38" t="s">
        <v>120</v>
      </c>
      <c r="B62" s="39" t="s">
        <v>121</v>
      </c>
      <c r="C62" s="45">
        <v>2E-3</v>
      </c>
      <c r="D62" s="46">
        <v>0</v>
      </c>
      <c r="E62" s="45">
        <v>0</v>
      </c>
      <c r="F62" s="45">
        <v>0</v>
      </c>
      <c r="G62" s="45">
        <v>0</v>
      </c>
      <c r="H62" s="45">
        <v>0</v>
      </c>
      <c r="I62" s="45">
        <v>0</v>
      </c>
    </row>
    <row r="63" spans="1:9" x14ac:dyDescent="0.25">
      <c r="A63" s="38" t="s">
        <v>122</v>
      </c>
      <c r="B63" s="39" t="s">
        <v>123</v>
      </c>
      <c r="C63" s="45">
        <v>2E-3</v>
      </c>
      <c r="D63" s="46">
        <v>0</v>
      </c>
      <c r="E63" s="45">
        <v>0</v>
      </c>
      <c r="F63" s="45">
        <v>0</v>
      </c>
      <c r="G63" s="45">
        <v>0</v>
      </c>
      <c r="H63" s="45">
        <v>0</v>
      </c>
      <c r="I63" s="45">
        <v>0</v>
      </c>
    </row>
    <row r="64" spans="1:9" x14ac:dyDescent="0.25">
      <c r="A64" s="38" t="s">
        <v>124</v>
      </c>
      <c r="B64" s="39" t="s">
        <v>125</v>
      </c>
      <c r="C64" s="45">
        <v>2E-3</v>
      </c>
      <c r="D64" s="46">
        <v>0</v>
      </c>
      <c r="E64" s="45">
        <v>0</v>
      </c>
      <c r="F64" s="45">
        <v>0</v>
      </c>
      <c r="G64" s="45">
        <v>0</v>
      </c>
      <c r="H64" s="45">
        <v>0</v>
      </c>
      <c r="I64" s="45">
        <v>0</v>
      </c>
    </row>
    <row r="65" spans="1:9" x14ac:dyDescent="0.25">
      <c r="A65" s="38" t="s">
        <v>126</v>
      </c>
      <c r="B65" s="39" t="s">
        <v>127</v>
      </c>
      <c r="C65" s="45">
        <v>2E-3</v>
      </c>
      <c r="D65" s="46">
        <v>0</v>
      </c>
      <c r="E65" s="45">
        <v>0</v>
      </c>
      <c r="F65" s="45">
        <v>0</v>
      </c>
      <c r="G65" s="45">
        <v>0</v>
      </c>
      <c r="H65" s="45">
        <v>0</v>
      </c>
      <c r="I65" s="45">
        <v>0</v>
      </c>
    </row>
    <row r="66" spans="1:9" x14ac:dyDescent="0.25">
      <c r="A66" s="38" t="s">
        <v>128</v>
      </c>
      <c r="B66" s="39" t="s">
        <v>129</v>
      </c>
      <c r="C66" s="45">
        <v>2E-3</v>
      </c>
      <c r="D66" s="46">
        <v>0</v>
      </c>
      <c r="E66" s="45">
        <v>0</v>
      </c>
      <c r="F66" s="45">
        <v>0</v>
      </c>
      <c r="G66" s="45">
        <v>0</v>
      </c>
      <c r="H66" s="45">
        <v>0</v>
      </c>
      <c r="I66" s="45">
        <v>0</v>
      </c>
    </row>
    <row r="67" spans="1:9" x14ac:dyDescent="0.25">
      <c r="A67" s="38" t="s">
        <v>130</v>
      </c>
      <c r="B67" s="39" t="s">
        <v>131</v>
      </c>
      <c r="C67" s="45">
        <v>2E-3</v>
      </c>
      <c r="D67" s="46">
        <v>0</v>
      </c>
      <c r="E67" s="45">
        <v>0</v>
      </c>
      <c r="F67" s="45">
        <v>0</v>
      </c>
      <c r="G67" s="45">
        <v>0</v>
      </c>
      <c r="H67" s="45">
        <v>0</v>
      </c>
      <c r="I67" s="45">
        <v>0</v>
      </c>
    </row>
    <row r="68" spans="1:9" x14ac:dyDescent="0.25">
      <c r="A68" s="38" t="s">
        <v>132</v>
      </c>
      <c r="B68" s="39" t="s">
        <v>133</v>
      </c>
      <c r="C68" s="45">
        <v>2E-3</v>
      </c>
      <c r="D68" s="46">
        <v>0</v>
      </c>
      <c r="E68" s="45">
        <v>0</v>
      </c>
      <c r="F68" s="45">
        <v>0</v>
      </c>
      <c r="G68" s="45">
        <v>0</v>
      </c>
      <c r="H68" s="45">
        <v>0</v>
      </c>
      <c r="I68" s="45">
        <v>0</v>
      </c>
    </row>
    <row r="69" spans="1:9" x14ac:dyDescent="0.25">
      <c r="A69" s="38" t="s">
        <v>134</v>
      </c>
      <c r="B69" s="39" t="s">
        <v>135</v>
      </c>
      <c r="C69" s="45">
        <v>2E-3</v>
      </c>
      <c r="D69" s="46">
        <v>0</v>
      </c>
      <c r="E69" s="45">
        <v>0</v>
      </c>
      <c r="F69" s="45">
        <v>0</v>
      </c>
      <c r="G69" s="45">
        <v>0</v>
      </c>
      <c r="H69" s="45">
        <v>0</v>
      </c>
      <c r="I69" s="45">
        <v>0</v>
      </c>
    </row>
    <row r="70" spans="1:9" x14ac:dyDescent="0.25">
      <c r="A70" s="38" t="s">
        <v>136</v>
      </c>
      <c r="B70" s="39" t="s">
        <v>137</v>
      </c>
      <c r="C70" s="45">
        <v>2E-3</v>
      </c>
      <c r="D70" s="46">
        <v>0</v>
      </c>
      <c r="E70" s="45">
        <v>0</v>
      </c>
      <c r="F70" s="45">
        <v>0</v>
      </c>
      <c r="G70" s="45">
        <v>0</v>
      </c>
      <c r="H70" s="45">
        <v>0</v>
      </c>
      <c r="I70" s="45">
        <v>0</v>
      </c>
    </row>
    <row r="71" spans="1:9" x14ac:dyDescent="0.25">
      <c r="A71" s="38" t="s">
        <v>138</v>
      </c>
      <c r="B71" s="39" t="s">
        <v>139</v>
      </c>
      <c r="C71" s="45">
        <v>2E-3</v>
      </c>
      <c r="D71" s="46">
        <v>0</v>
      </c>
      <c r="E71" s="45">
        <v>0</v>
      </c>
      <c r="F71" s="45">
        <v>0</v>
      </c>
      <c r="G71" s="45">
        <v>0</v>
      </c>
      <c r="H71" s="45">
        <v>0</v>
      </c>
      <c r="I71" s="45">
        <v>0</v>
      </c>
    </row>
    <row r="72" spans="1:9" x14ac:dyDescent="0.25">
      <c r="A72" s="38" t="s">
        <v>140</v>
      </c>
      <c r="B72" s="39" t="s">
        <v>141</v>
      </c>
      <c r="C72" s="45">
        <v>2E-3</v>
      </c>
      <c r="D72" s="46">
        <v>0</v>
      </c>
      <c r="E72" s="45">
        <v>0</v>
      </c>
      <c r="F72" s="45">
        <v>0</v>
      </c>
      <c r="G72" s="45">
        <v>0</v>
      </c>
      <c r="H72" s="45">
        <v>0</v>
      </c>
      <c r="I72" s="45">
        <v>0</v>
      </c>
    </row>
    <row r="73" spans="1:9" x14ac:dyDescent="0.25">
      <c r="A73" s="38" t="s">
        <v>142</v>
      </c>
      <c r="B73" s="39" t="s">
        <v>143</v>
      </c>
      <c r="C73" s="45">
        <v>2E-3</v>
      </c>
      <c r="D73" s="46">
        <v>0</v>
      </c>
      <c r="E73" s="45">
        <v>0</v>
      </c>
      <c r="F73" s="45">
        <v>0</v>
      </c>
      <c r="G73" s="45">
        <v>0</v>
      </c>
      <c r="H73" s="45">
        <v>0</v>
      </c>
      <c r="I73" s="45">
        <v>0</v>
      </c>
    </row>
    <row r="74" spans="1:9" x14ac:dyDescent="0.25">
      <c r="A74" s="38" t="s">
        <v>144</v>
      </c>
      <c r="B74" s="39" t="s">
        <v>145</v>
      </c>
      <c r="C74" s="45">
        <v>2E-3</v>
      </c>
      <c r="D74" s="46">
        <v>0</v>
      </c>
      <c r="E74" s="45">
        <v>0</v>
      </c>
      <c r="F74" s="45">
        <v>0</v>
      </c>
      <c r="G74" s="45">
        <v>0</v>
      </c>
      <c r="H74" s="45">
        <v>0</v>
      </c>
      <c r="I74" s="45">
        <v>0</v>
      </c>
    </row>
    <row r="75" spans="1:9" x14ac:dyDescent="0.25">
      <c r="A75" s="38" t="s">
        <v>146</v>
      </c>
      <c r="B75" s="39" t="s">
        <v>147</v>
      </c>
      <c r="C75" s="45">
        <v>2E-3</v>
      </c>
      <c r="D75" s="46">
        <v>0</v>
      </c>
      <c r="E75" s="45">
        <v>0</v>
      </c>
      <c r="F75" s="45">
        <v>0</v>
      </c>
      <c r="G75" s="45">
        <v>0</v>
      </c>
      <c r="H75" s="45">
        <v>0</v>
      </c>
      <c r="I75" s="45">
        <v>0</v>
      </c>
    </row>
    <row r="76" spans="1:9" x14ac:dyDescent="0.25">
      <c r="A76" s="38" t="s">
        <v>148</v>
      </c>
      <c r="B76" s="39" t="s">
        <v>149</v>
      </c>
      <c r="C76" s="45">
        <v>2E-3</v>
      </c>
      <c r="D76" s="46">
        <v>0</v>
      </c>
      <c r="E76" s="45">
        <v>0</v>
      </c>
      <c r="F76" s="45">
        <v>0</v>
      </c>
      <c r="G76" s="45">
        <v>0</v>
      </c>
      <c r="H76" s="45">
        <v>0</v>
      </c>
      <c r="I76" s="45">
        <v>0</v>
      </c>
    </row>
    <row r="77" spans="1:9" x14ac:dyDescent="0.25">
      <c r="A77" s="38" t="s">
        <v>150</v>
      </c>
      <c r="B77" s="39" t="s">
        <v>151</v>
      </c>
      <c r="C77" s="45">
        <v>2E-3</v>
      </c>
      <c r="D77" s="46">
        <v>0</v>
      </c>
      <c r="E77" s="45">
        <v>0</v>
      </c>
      <c r="F77" s="45">
        <v>0</v>
      </c>
      <c r="G77" s="45">
        <v>0</v>
      </c>
      <c r="H77" s="45">
        <v>0</v>
      </c>
      <c r="I77" s="45">
        <v>0</v>
      </c>
    </row>
    <row r="78" spans="1:9" x14ac:dyDescent="0.25">
      <c r="A78" s="38" t="s">
        <v>152</v>
      </c>
      <c r="B78" s="39" t="s">
        <v>153</v>
      </c>
      <c r="C78" s="45">
        <v>2E-3</v>
      </c>
      <c r="D78" s="46">
        <v>0</v>
      </c>
      <c r="E78" s="45">
        <v>0</v>
      </c>
      <c r="F78" s="45">
        <v>0</v>
      </c>
      <c r="G78" s="45">
        <v>0</v>
      </c>
      <c r="H78" s="45">
        <v>0</v>
      </c>
      <c r="I78" s="45">
        <v>0</v>
      </c>
    </row>
    <row r="79" spans="1:9" x14ac:dyDescent="0.25">
      <c r="A79" s="38" t="s">
        <v>154</v>
      </c>
      <c r="B79" s="39" t="s">
        <v>155</v>
      </c>
      <c r="C79" s="45">
        <v>2E-3</v>
      </c>
      <c r="D79" s="46">
        <v>0</v>
      </c>
      <c r="E79" s="45">
        <v>0</v>
      </c>
      <c r="F79" s="45">
        <v>0</v>
      </c>
      <c r="G79" s="45">
        <v>0</v>
      </c>
      <c r="H79" s="45">
        <v>0</v>
      </c>
      <c r="I79" s="45">
        <v>0</v>
      </c>
    </row>
    <row r="80" spans="1:9" x14ac:dyDescent="0.25">
      <c r="A80" s="38" t="s">
        <v>156</v>
      </c>
      <c r="B80" s="39" t="s">
        <v>157</v>
      </c>
      <c r="C80" s="45">
        <v>2E-3</v>
      </c>
      <c r="D80" s="46">
        <v>0</v>
      </c>
      <c r="E80" s="45">
        <v>0</v>
      </c>
      <c r="F80" s="45">
        <v>0</v>
      </c>
      <c r="G80" s="45">
        <v>0</v>
      </c>
      <c r="H80" s="45">
        <v>0</v>
      </c>
      <c r="I80" s="45">
        <v>0</v>
      </c>
    </row>
    <row r="81" spans="1:9" x14ac:dyDescent="0.25">
      <c r="A81" s="38" t="s">
        <v>158</v>
      </c>
      <c r="B81" s="39" t="s">
        <v>159</v>
      </c>
      <c r="C81" s="45">
        <v>2E-3</v>
      </c>
      <c r="D81" s="46">
        <v>0</v>
      </c>
      <c r="E81" s="45">
        <v>0</v>
      </c>
      <c r="F81" s="45">
        <v>0</v>
      </c>
      <c r="G81" s="45">
        <v>0</v>
      </c>
      <c r="H81" s="45">
        <v>0</v>
      </c>
      <c r="I81" s="45">
        <v>0</v>
      </c>
    </row>
    <row r="82" spans="1:9" x14ac:dyDescent="0.25">
      <c r="A82" s="38" t="s">
        <v>160</v>
      </c>
      <c r="B82" s="39" t="s">
        <v>161</v>
      </c>
      <c r="C82" s="45">
        <v>2E-3</v>
      </c>
      <c r="D82" s="46">
        <v>0</v>
      </c>
      <c r="E82" s="45">
        <v>0</v>
      </c>
      <c r="F82" s="45">
        <v>0</v>
      </c>
      <c r="G82" s="45">
        <v>0</v>
      </c>
      <c r="H82" s="45">
        <v>0</v>
      </c>
      <c r="I82" s="45">
        <v>0</v>
      </c>
    </row>
    <row r="83" spans="1:9" x14ac:dyDescent="0.25">
      <c r="A83" s="38" t="s">
        <v>162</v>
      </c>
      <c r="B83" s="39" t="s">
        <v>163</v>
      </c>
      <c r="C83" s="45">
        <v>2E-3</v>
      </c>
      <c r="D83" s="46">
        <v>0</v>
      </c>
      <c r="E83" s="46">
        <v>6.1999999999999998E-3</v>
      </c>
      <c r="F83" s="46">
        <v>1.04E-2</v>
      </c>
      <c r="G83" s="46">
        <v>3.5000000000000001E-3</v>
      </c>
      <c r="H83" s="46">
        <v>4.5999999999999999E-3</v>
      </c>
      <c r="I83" s="46">
        <v>4.0000000000000002E-4</v>
      </c>
    </row>
    <row r="84" spans="1:9" x14ac:dyDescent="0.25">
      <c r="A84" s="38" t="s">
        <v>164</v>
      </c>
      <c r="B84" s="39" t="s">
        <v>165</v>
      </c>
      <c r="C84" s="45">
        <v>2E-3</v>
      </c>
      <c r="D84" s="46">
        <v>0</v>
      </c>
      <c r="E84" s="46">
        <v>6.1999999999999998E-3</v>
      </c>
      <c r="F84" s="46">
        <v>1.04E-2</v>
      </c>
      <c r="G84" s="46">
        <v>3.5000000000000001E-3</v>
      </c>
      <c r="H84" s="46">
        <v>4.5999999999999999E-3</v>
      </c>
      <c r="I84" s="46">
        <v>4.0000000000000002E-4</v>
      </c>
    </row>
    <row r="85" spans="1:9" x14ac:dyDescent="0.25">
      <c r="A85" s="38" t="s">
        <v>166</v>
      </c>
      <c r="B85" s="39" t="s">
        <v>167</v>
      </c>
      <c r="C85" s="45">
        <v>2E-3</v>
      </c>
      <c r="D85" s="46">
        <v>0</v>
      </c>
      <c r="E85" s="46">
        <v>6.1999999999999998E-3</v>
      </c>
      <c r="F85" s="46">
        <v>1.04E-2</v>
      </c>
      <c r="G85" s="46">
        <v>3.5000000000000001E-3</v>
      </c>
      <c r="H85" s="46">
        <v>4.5999999999999999E-3</v>
      </c>
      <c r="I85" s="46">
        <v>4.0000000000000002E-4</v>
      </c>
    </row>
    <row r="86" spans="1:9" x14ac:dyDescent="0.25">
      <c r="A86" s="38" t="s">
        <v>168</v>
      </c>
      <c r="B86" s="39" t="s">
        <v>169</v>
      </c>
      <c r="C86" s="45">
        <v>2E-3</v>
      </c>
      <c r="D86" s="46">
        <v>0</v>
      </c>
      <c r="E86" s="46">
        <v>6.1999999999999998E-3</v>
      </c>
      <c r="F86" s="46">
        <v>1.04E-2</v>
      </c>
      <c r="G86" s="46">
        <v>3.5000000000000001E-3</v>
      </c>
      <c r="H86" s="46">
        <v>4.5999999999999999E-3</v>
      </c>
      <c r="I86" s="46">
        <v>4.0000000000000002E-4</v>
      </c>
    </row>
    <row r="87" spans="1:9" x14ac:dyDescent="0.25">
      <c r="A87" s="38" t="s">
        <v>170</v>
      </c>
      <c r="B87" s="39" t="s">
        <v>171</v>
      </c>
      <c r="C87" s="45">
        <v>2E-3</v>
      </c>
      <c r="D87" s="46">
        <v>0</v>
      </c>
      <c r="E87" s="45">
        <v>0</v>
      </c>
      <c r="F87" s="45">
        <v>0</v>
      </c>
      <c r="G87" s="45">
        <v>0</v>
      </c>
      <c r="H87" s="45">
        <v>0</v>
      </c>
      <c r="I87" s="45">
        <v>0</v>
      </c>
    </row>
    <row r="88" spans="1:9" x14ac:dyDescent="0.25">
      <c r="A88" s="38" t="s">
        <v>172</v>
      </c>
      <c r="B88" s="39" t="s">
        <v>173</v>
      </c>
      <c r="C88" s="45">
        <v>2E-3</v>
      </c>
      <c r="D88" s="46">
        <v>0</v>
      </c>
      <c r="E88" s="45">
        <v>0</v>
      </c>
      <c r="F88" s="45">
        <v>0</v>
      </c>
      <c r="G88" s="45">
        <v>0</v>
      </c>
      <c r="H88" s="45">
        <v>0</v>
      </c>
      <c r="I88" s="45">
        <v>0</v>
      </c>
    </row>
    <row r="89" spans="1:9" x14ac:dyDescent="0.25">
      <c r="A89" s="38" t="s">
        <v>174</v>
      </c>
      <c r="B89" s="39" t="s">
        <v>175</v>
      </c>
      <c r="C89" s="45">
        <v>2E-3</v>
      </c>
      <c r="D89" s="46">
        <v>0</v>
      </c>
      <c r="E89" s="45">
        <v>0</v>
      </c>
      <c r="F89" s="45">
        <v>0</v>
      </c>
      <c r="G89" s="45">
        <v>0</v>
      </c>
      <c r="H89" s="45">
        <v>0</v>
      </c>
      <c r="I89" s="45">
        <v>0</v>
      </c>
    </row>
    <row r="90" spans="1:9" x14ac:dyDescent="0.25">
      <c r="A90" s="38" t="s">
        <v>176</v>
      </c>
      <c r="B90" s="39" t="s">
        <v>177</v>
      </c>
      <c r="C90" s="45">
        <v>2E-3</v>
      </c>
      <c r="D90" s="46">
        <v>0</v>
      </c>
      <c r="E90" s="45">
        <v>0</v>
      </c>
      <c r="F90" s="45">
        <v>0</v>
      </c>
      <c r="G90" s="45">
        <v>0</v>
      </c>
      <c r="H90" s="45">
        <v>0</v>
      </c>
      <c r="I90" s="45">
        <v>0</v>
      </c>
    </row>
    <row r="91" spans="1:9" x14ac:dyDescent="0.25">
      <c r="A91" s="38" t="s">
        <v>178</v>
      </c>
      <c r="B91" s="39" t="s">
        <v>179</v>
      </c>
      <c r="C91" s="45">
        <v>2E-3</v>
      </c>
      <c r="D91" s="46">
        <v>0</v>
      </c>
      <c r="E91" s="46">
        <v>6.1999999999999998E-3</v>
      </c>
      <c r="F91" s="46">
        <v>1.04E-2</v>
      </c>
      <c r="G91" s="46">
        <v>3.5000000000000001E-3</v>
      </c>
      <c r="H91" s="46">
        <v>4.5999999999999999E-3</v>
      </c>
      <c r="I91" s="46">
        <v>4.0000000000000002E-4</v>
      </c>
    </row>
    <row r="92" spans="1:9" x14ac:dyDescent="0.25">
      <c r="A92" s="38" t="s">
        <v>180</v>
      </c>
      <c r="B92" s="39" t="s">
        <v>181</v>
      </c>
      <c r="C92" s="45">
        <v>2E-3</v>
      </c>
      <c r="D92" s="46">
        <v>0</v>
      </c>
      <c r="E92" s="46">
        <v>6.1999999999999998E-3</v>
      </c>
      <c r="F92" s="46">
        <v>1.04E-2</v>
      </c>
      <c r="G92" s="46">
        <v>3.5000000000000001E-3</v>
      </c>
      <c r="H92" s="46">
        <v>4.5999999999999999E-3</v>
      </c>
      <c r="I92" s="46">
        <v>4.0000000000000002E-4</v>
      </c>
    </row>
    <row r="93" spans="1:9" x14ac:dyDescent="0.25">
      <c r="A93" s="38" t="s">
        <v>182</v>
      </c>
      <c r="B93" s="39" t="s">
        <v>183</v>
      </c>
      <c r="C93" s="45">
        <v>2E-3</v>
      </c>
      <c r="D93" s="46">
        <v>0</v>
      </c>
      <c r="E93" s="46">
        <v>6.1999999999999998E-3</v>
      </c>
      <c r="F93" s="46">
        <v>1.04E-2</v>
      </c>
      <c r="G93" s="46">
        <v>3.5000000000000001E-3</v>
      </c>
      <c r="H93" s="46">
        <v>4.5999999999999999E-3</v>
      </c>
      <c r="I93" s="46">
        <v>4.0000000000000002E-4</v>
      </c>
    </row>
    <row r="94" spans="1:9" x14ac:dyDescent="0.25">
      <c r="A94" s="38" t="s">
        <v>184</v>
      </c>
      <c r="B94" s="39" t="s">
        <v>185</v>
      </c>
      <c r="C94" s="45">
        <v>2E-3</v>
      </c>
      <c r="D94" s="46">
        <v>0</v>
      </c>
      <c r="E94" s="46">
        <v>6.1999999999999998E-3</v>
      </c>
      <c r="F94" s="46">
        <v>1.04E-2</v>
      </c>
      <c r="G94" s="46">
        <v>3.5000000000000001E-3</v>
      </c>
      <c r="H94" s="46">
        <v>4.5999999999999999E-3</v>
      </c>
      <c r="I94" s="46">
        <v>4.0000000000000002E-4</v>
      </c>
    </row>
    <row r="95" spans="1:9" x14ac:dyDescent="0.25">
      <c r="A95" s="38" t="s">
        <v>186</v>
      </c>
      <c r="B95" s="39" t="s">
        <v>187</v>
      </c>
      <c r="C95" s="45">
        <v>2E-3</v>
      </c>
      <c r="D95" s="46">
        <v>0</v>
      </c>
      <c r="E95" s="46">
        <v>6.1999999999999998E-3</v>
      </c>
      <c r="F95" s="46">
        <v>1.04E-2</v>
      </c>
      <c r="G95" s="46">
        <v>3.5000000000000001E-3</v>
      </c>
      <c r="H95" s="46">
        <v>4.5999999999999999E-3</v>
      </c>
      <c r="I95" s="46">
        <v>4.0000000000000002E-4</v>
      </c>
    </row>
    <row r="96" spans="1:9" x14ac:dyDescent="0.25">
      <c r="A96" s="38" t="s">
        <v>188</v>
      </c>
      <c r="B96" s="39" t="s">
        <v>189</v>
      </c>
      <c r="C96" s="45">
        <v>2E-3</v>
      </c>
      <c r="D96" s="46">
        <v>0</v>
      </c>
      <c r="E96" s="46">
        <v>6.1999999999999998E-3</v>
      </c>
      <c r="F96" s="46">
        <v>1.04E-2</v>
      </c>
      <c r="G96" s="46">
        <v>3.5000000000000001E-3</v>
      </c>
      <c r="H96" s="46">
        <v>4.5999999999999999E-3</v>
      </c>
      <c r="I96" s="46">
        <v>4.0000000000000002E-4</v>
      </c>
    </row>
    <row r="97" spans="1:9" x14ac:dyDescent="0.25">
      <c r="A97" s="38" t="s">
        <v>190</v>
      </c>
      <c r="B97" s="39" t="s">
        <v>191</v>
      </c>
      <c r="C97" s="45">
        <v>2E-3</v>
      </c>
      <c r="D97" s="46">
        <v>0</v>
      </c>
      <c r="E97" s="46">
        <v>6.1999999999999998E-3</v>
      </c>
      <c r="F97" s="46">
        <v>1.04E-2</v>
      </c>
      <c r="G97" s="46">
        <v>3.5000000000000001E-3</v>
      </c>
      <c r="H97" s="46">
        <v>4.5999999999999999E-3</v>
      </c>
      <c r="I97" s="46">
        <v>4.0000000000000002E-4</v>
      </c>
    </row>
    <row r="98" spans="1:9" x14ac:dyDescent="0.25">
      <c r="A98" s="38" t="s">
        <v>192</v>
      </c>
      <c r="B98" s="39" t="s">
        <v>193</v>
      </c>
      <c r="C98" s="45">
        <v>2E-3</v>
      </c>
      <c r="D98" s="46">
        <v>0</v>
      </c>
      <c r="E98" s="46">
        <v>6.1999999999999998E-3</v>
      </c>
      <c r="F98" s="46">
        <v>1.04E-2</v>
      </c>
      <c r="G98" s="46">
        <v>3.5000000000000001E-3</v>
      </c>
      <c r="H98" s="46">
        <v>4.5999999999999999E-3</v>
      </c>
      <c r="I98" s="46">
        <v>4.0000000000000002E-4</v>
      </c>
    </row>
    <row r="99" spans="1:9" x14ac:dyDescent="0.25">
      <c r="A99" s="38" t="s">
        <v>194</v>
      </c>
      <c r="B99" s="39" t="s">
        <v>195</v>
      </c>
      <c r="C99" s="45">
        <v>2E-3</v>
      </c>
      <c r="D99" s="46">
        <v>0</v>
      </c>
      <c r="E99" s="45">
        <v>0</v>
      </c>
      <c r="F99" s="45">
        <v>0</v>
      </c>
      <c r="G99" s="45">
        <v>0</v>
      </c>
      <c r="H99" s="45">
        <v>0</v>
      </c>
      <c r="I99" s="45">
        <v>0</v>
      </c>
    </row>
    <row r="100" spans="1:9" x14ac:dyDescent="0.25">
      <c r="A100" s="38" t="s">
        <v>196</v>
      </c>
      <c r="B100" s="39" t="s">
        <v>197</v>
      </c>
      <c r="C100" s="45">
        <v>2E-3</v>
      </c>
      <c r="D100" s="46">
        <v>0</v>
      </c>
      <c r="E100" s="45">
        <v>0</v>
      </c>
      <c r="F100" s="45">
        <v>0</v>
      </c>
      <c r="G100" s="45">
        <v>0</v>
      </c>
      <c r="H100" s="45">
        <v>0</v>
      </c>
      <c r="I100" s="45">
        <v>0</v>
      </c>
    </row>
    <row r="101" spans="1:9" x14ac:dyDescent="0.25">
      <c r="A101" s="38" t="s">
        <v>198</v>
      </c>
      <c r="B101" s="39" t="s">
        <v>199</v>
      </c>
      <c r="C101" s="45">
        <v>2E-3</v>
      </c>
      <c r="D101" s="46">
        <v>0</v>
      </c>
      <c r="E101" s="45">
        <v>0</v>
      </c>
      <c r="F101" s="45">
        <v>0</v>
      </c>
      <c r="G101" s="45">
        <v>0</v>
      </c>
      <c r="H101" s="45">
        <v>0</v>
      </c>
      <c r="I101" s="45">
        <v>0</v>
      </c>
    </row>
    <row r="102" spans="1:9" x14ac:dyDescent="0.25">
      <c r="A102" s="38" t="s">
        <v>200</v>
      </c>
      <c r="B102" s="39" t="s">
        <v>201</v>
      </c>
      <c r="C102" s="45">
        <v>2E-3</v>
      </c>
      <c r="D102" s="46">
        <v>0</v>
      </c>
      <c r="E102" s="45">
        <v>0</v>
      </c>
      <c r="F102" s="45">
        <v>0</v>
      </c>
      <c r="G102" s="45">
        <v>0</v>
      </c>
      <c r="H102" s="45">
        <v>0</v>
      </c>
      <c r="I102" s="45">
        <v>0</v>
      </c>
    </row>
    <row r="103" spans="1:9" x14ac:dyDescent="0.25">
      <c r="A103" s="38" t="s">
        <v>202</v>
      </c>
      <c r="B103" s="39" t="s">
        <v>203</v>
      </c>
      <c r="C103" s="45">
        <v>2E-3</v>
      </c>
      <c r="D103" s="46">
        <v>0</v>
      </c>
      <c r="E103" s="45">
        <v>0</v>
      </c>
      <c r="F103" s="45">
        <v>0</v>
      </c>
      <c r="G103" s="45">
        <v>0</v>
      </c>
      <c r="H103" s="45">
        <v>0</v>
      </c>
      <c r="I103" s="45">
        <v>0</v>
      </c>
    </row>
    <row r="104" spans="1:9" x14ac:dyDescent="0.25">
      <c r="A104" s="38" t="s">
        <v>204</v>
      </c>
      <c r="B104" s="39" t="s">
        <v>205</v>
      </c>
      <c r="C104" s="45">
        <v>2E-3</v>
      </c>
      <c r="D104" s="46">
        <v>0</v>
      </c>
      <c r="E104" s="45">
        <v>0</v>
      </c>
      <c r="F104" s="45">
        <v>0</v>
      </c>
      <c r="G104" s="45">
        <v>0</v>
      </c>
      <c r="H104" s="45">
        <v>0</v>
      </c>
      <c r="I104" s="45">
        <v>0</v>
      </c>
    </row>
    <row r="105" spans="1:9" x14ac:dyDescent="0.25">
      <c r="A105" s="38" t="s">
        <v>206</v>
      </c>
      <c r="B105" s="39" t="s">
        <v>207</v>
      </c>
      <c r="C105" s="45">
        <v>2E-3</v>
      </c>
      <c r="D105" s="46">
        <v>0</v>
      </c>
      <c r="E105" s="45">
        <v>0</v>
      </c>
      <c r="F105" s="45">
        <v>0</v>
      </c>
      <c r="G105" s="45">
        <v>0</v>
      </c>
      <c r="H105" s="45">
        <v>0</v>
      </c>
      <c r="I105" s="45">
        <v>0</v>
      </c>
    </row>
    <row r="106" spans="1:9" x14ac:dyDescent="0.25">
      <c r="A106" s="38" t="s">
        <v>208</v>
      </c>
      <c r="B106" s="39" t="s">
        <v>209</v>
      </c>
      <c r="C106" s="45">
        <v>2E-3</v>
      </c>
      <c r="D106" s="46">
        <v>0</v>
      </c>
      <c r="E106" s="45">
        <v>0</v>
      </c>
      <c r="F106" s="45">
        <v>0</v>
      </c>
      <c r="G106" s="45">
        <v>0</v>
      </c>
      <c r="H106" s="45">
        <v>0</v>
      </c>
      <c r="I106" s="45">
        <v>0</v>
      </c>
    </row>
    <row r="107" spans="1:9" x14ac:dyDescent="0.25">
      <c r="A107" s="38" t="s">
        <v>210</v>
      </c>
      <c r="B107" s="39" t="s">
        <v>211</v>
      </c>
      <c r="C107" s="45">
        <v>2E-3</v>
      </c>
      <c r="D107" s="46">
        <v>0</v>
      </c>
      <c r="E107" s="45">
        <v>0</v>
      </c>
      <c r="F107" s="45">
        <v>0</v>
      </c>
      <c r="G107" s="45">
        <v>0</v>
      </c>
      <c r="H107" s="45">
        <v>0</v>
      </c>
      <c r="I107" s="45">
        <v>0</v>
      </c>
    </row>
    <row r="108" spans="1:9" x14ac:dyDescent="0.25">
      <c r="A108" s="38" t="s">
        <v>212</v>
      </c>
      <c r="B108" s="39" t="s">
        <v>213</v>
      </c>
      <c r="C108" s="45">
        <v>2E-3</v>
      </c>
      <c r="D108" s="46">
        <v>0</v>
      </c>
      <c r="E108" s="45">
        <v>0</v>
      </c>
      <c r="F108" s="45">
        <v>0</v>
      </c>
      <c r="G108" s="45">
        <v>0</v>
      </c>
      <c r="H108" s="45">
        <v>0</v>
      </c>
      <c r="I108" s="45">
        <v>0</v>
      </c>
    </row>
    <row r="109" spans="1:9" x14ac:dyDescent="0.25">
      <c r="A109" s="38" t="s">
        <v>214</v>
      </c>
      <c r="B109" s="39" t="s">
        <v>215</v>
      </c>
      <c r="C109" s="45">
        <v>2E-3</v>
      </c>
      <c r="D109" s="46">
        <v>0</v>
      </c>
      <c r="E109" s="45">
        <v>0</v>
      </c>
      <c r="F109" s="45">
        <v>0</v>
      </c>
      <c r="G109" s="45">
        <v>0</v>
      </c>
      <c r="H109" s="45">
        <v>0</v>
      </c>
      <c r="I109" s="45">
        <v>0</v>
      </c>
    </row>
    <row r="110" spans="1:9" x14ac:dyDescent="0.25">
      <c r="A110" s="41"/>
      <c r="B110" s="42"/>
      <c r="C110" s="43"/>
      <c r="D110" s="43"/>
      <c r="E110" s="43"/>
      <c r="F110" s="43"/>
      <c r="G110" s="43"/>
      <c r="H110" s="43"/>
      <c r="I110" s="43"/>
    </row>
    <row r="111" spans="1:9" x14ac:dyDescent="0.25">
      <c r="A111" s="82" t="s">
        <v>216</v>
      </c>
      <c r="B111" s="83"/>
      <c r="C111" s="83"/>
      <c r="D111" s="83"/>
      <c r="E111" s="83"/>
      <c r="F111" s="83"/>
      <c r="G111" s="83"/>
      <c r="H111" s="83"/>
      <c r="I111" s="84"/>
    </row>
    <row r="112" spans="1:9" x14ac:dyDescent="0.25">
      <c r="A112" s="44"/>
    </row>
  </sheetData>
  <autoFilter ref="A14:I109" xr:uid="{00000000-0001-0000-0000-000000000000}"/>
  <mergeCells count="2">
    <mergeCell ref="C13:F13"/>
    <mergeCell ref="A111:I111"/>
  </mergeCells>
  <printOptions horizontalCentered="1"/>
  <pageMargins left="0.7" right="0.7" top="0.75" bottom="0.75" header="0.3" footer="0.3"/>
  <pageSetup scale="82" fitToHeight="0" orientation="portrait" r:id="rId1"/>
  <headerFooter>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45C08-79E0-43D6-A1F1-1DE32FA1EA67}">
  <sheetPr>
    <pageSetUpPr fitToPage="1"/>
  </sheetPr>
  <dimension ref="B1:J112"/>
  <sheetViews>
    <sheetView showGridLines="0" zoomScale="70" zoomScaleNormal="70" workbookViewId="0">
      <pane ySplit="14" topLeftCell="A100" activePane="bottomLeft" state="frozen"/>
      <selection activeCell="D96" sqref="D96"/>
      <selection pane="bottomLeft" activeCell="L106" sqref="L106"/>
    </sheetView>
  </sheetViews>
  <sheetFormatPr defaultColWidth="9.140625" defaultRowHeight="15" x14ac:dyDescent="0.25"/>
  <cols>
    <col min="1" max="1" width="2.85546875" style="34" customWidth="1"/>
    <col min="2" max="2" width="10.42578125" style="8" customWidth="1"/>
    <col min="3" max="3" width="29.5703125" style="34" customWidth="1"/>
    <col min="4" max="6" width="9.140625" style="34"/>
    <col min="7" max="8" width="9.5703125" style="34" customWidth="1"/>
    <col min="9" max="9" width="10.42578125" style="34" customWidth="1"/>
    <col min="10" max="10" width="10.140625" style="34" customWidth="1"/>
    <col min="11" max="11" width="9.140625" style="34"/>
    <col min="12" max="12" width="28.28515625" style="34" bestFit="1" customWidth="1"/>
    <col min="13" max="16384" width="9.140625" style="34"/>
  </cols>
  <sheetData>
    <row r="1" spans="2:10" s="4" customFormat="1" ht="15.75" x14ac:dyDescent="0.25">
      <c r="B1" s="1" t="s">
        <v>0</v>
      </c>
      <c r="C1" s="2"/>
      <c r="D1" s="2"/>
      <c r="E1" s="2"/>
      <c r="F1" s="2"/>
      <c r="G1" s="3"/>
      <c r="H1" s="3"/>
      <c r="I1" s="3"/>
      <c r="J1" s="3"/>
    </row>
    <row r="2" spans="2:10" s="4" customFormat="1" ht="15.75" x14ac:dyDescent="0.25">
      <c r="B2" s="5" t="s">
        <v>1</v>
      </c>
      <c r="C2" s="6"/>
      <c r="D2" s="6"/>
      <c r="E2" s="6"/>
      <c r="F2" s="6"/>
      <c r="G2" s="7"/>
      <c r="H2" s="7"/>
      <c r="I2" s="7"/>
      <c r="J2" s="7"/>
    </row>
    <row r="3" spans="2:10" s="4" customFormat="1" ht="15.75" x14ac:dyDescent="0.25">
      <c r="B3" s="1" t="s">
        <v>2</v>
      </c>
      <c r="G3" s="3"/>
      <c r="H3" s="3"/>
      <c r="I3" s="3"/>
      <c r="J3" s="3"/>
    </row>
    <row r="4" spans="2:10" customFormat="1" ht="15.75" x14ac:dyDescent="0.25">
      <c r="B4" s="8"/>
      <c r="G4" s="3"/>
      <c r="H4" s="3"/>
      <c r="I4" s="3"/>
      <c r="J4" s="3"/>
    </row>
    <row r="5" spans="2:10" s="4" customFormat="1" ht="15.75" x14ac:dyDescent="0.25">
      <c r="B5" s="9" t="s">
        <v>3</v>
      </c>
      <c r="C5" s="10" t="s">
        <v>4</v>
      </c>
      <c r="D5" s="11"/>
      <c r="E5" s="12" t="s">
        <v>5</v>
      </c>
      <c r="F5" s="10" t="s">
        <v>6</v>
      </c>
      <c r="G5" s="13"/>
      <c r="H5" s="14" t="s">
        <v>7</v>
      </c>
      <c r="I5" s="11"/>
      <c r="J5" s="15"/>
    </row>
    <row r="6" spans="2:10" s="4" customFormat="1" ht="15.75" x14ac:dyDescent="0.25">
      <c r="B6" s="16" t="s">
        <v>8</v>
      </c>
      <c r="C6" s="17" t="s">
        <v>9</v>
      </c>
      <c r="D6" s="18"/>
      <c r="E6" s="19" t="s">
        <v>10</v>
      </c>
      <c r="F6" s="17" t="s">
        <v>11</v>
      </c>
      <c r="G6" s="20"/>
      <c r="H6" s="21" t="s">
        <v>12</v>
      </c>
      <c r="I6" s="18"/>
      <c r="J6" s="22"/>
    </row>
    <row r="7" spans="2:10" customFormat="1" ht="15.75" x14ac:dyDescent="0.25">
      <c r="B7" s="16" t="s">
        <v>13</v>
      </c>
      <c r="C7" s="17" t="s">
        <v>14</v>
      </c>
      <c r="D7" s="23"/>
      <c r="E7" s="19" t="s">
        <v>15</v>
      </c>
      <c r="F7" s="17" t="s">
        <v>16</v>
      </c>
      <c r="G7" s="20"/>
      <c r="H7" s="21" t="s">
        <v>17</v>
      </c>
      <c r="I7" s="23"/>
      <c r="J7" s="22"/>
    </row>
    <row r="8" spans="2:10" customFormat="1" ht="15.75" x14ac:dyDescent="0.25">
      <c r="B8" s="24" t="s">
        <v>18</v>
      </c>
      <c r="C8" s="25" t="s">
        <v>19</v>
      </c>
      <c r="D8" s="26"/>
      <c r="E8" s="26"/>
      <c r="F8" s="26"/>
      <c r="G8" s="27"/>
      <c r="H8" s="28"/>
      <c r="I8" s="26"/>
      <c r="J8" s="27"/>
    </row>
    <row r="9" spans="2:10" customFormat="1" ht="15.75" x14ac:dyDescent="0.25">
      <c r="B9" s="29"/>
      <c r="C9" s="17"/>
      <c r="D9" s="23"/>
      <c r="E9" s="23"/>
      <c r="F9" s="23"/>
      <c r="G9" s="23"/>
      <c r="H9" s="23"/>
      <c r="I9" s="23"/>
      <c r="J9" s="23"/>
    </row>
    <row r="10" spans="2:10" customFormat="1" ht="15.75" x14ac:dyDescent="0.25">
      <c r="B10" s="30" t="s">
        <v>20</v>
      </c>
      <c r="C10" s="17"/>
      <c r="D10" s="23"/>
      <c r="E10" s="23"/>
      <c r="F10" s="23"/>
      <c r="G10" s="23"/>
      <c r="H10" s="23"/>
      <c r="I10" s="23"/>
      <c r="J10" s="23"/>
    </row>
    <row r="11" spans="2:10" customFormat="1" ht="15.75" x14ac:dyDescent="0.25">
      <c r="B11" s="30" t="s">
        <v>21</v>
      </c>
      <c r="C11" s="17"/>
      <c r="D11" s="23"/>
      <c r="E11" s="23"/>
      <c r="F11" s="23"/>
      <c r="G11" s="23"/>
      <c r="H11" s="23"/>
      <c r="I11" s="23"/>
      <c r="J11" s="23"/>
    </row>
    <row r="12" spans="2:10" customFormat="1" ht="15.75" x14ac:dyDescent="0.25">
      <c r="B12" s="30" t="s">
        <v>22</v>
      </c>
      <c r="C12" s="17"/>
      <c r="D12" s="23"/>
      <c r="E12" s="23"/>
      <c r="F12" s="23"/>
      <c r="G12" s="23"/>
      <c r="H12" s="23"/>
      <c r="I12" s="23"/>
      <c r="J12" s="23"/>
    </row>
    <row r="13" spans="2:10" customFormat="1" ht="15.75" x14ac:dyDescent="0.25">
      <c r="D13" s="79" t="s">
        <v>23</v>
      </c>
      <c r="E13" s="80"/>
      <c r="F13" s="80"/>
      <c r="G13" s="81"/>
      <c r="H13" s="3"/>
      <c r="I13" s="3"/>
    </row>
    <row r="14" spans="2:10" ht="15.75" thickBot="1" x14ac:dyDescent="0.3">
      <c r="B14" s="31" t="s">
        <v>24</v>
      </c>
      <c r="C14" s="32" t="s">
        <v>25</v>
      </c>
      <c r="D14" s="33" t="s">
        <v>3</v>
      </c>
      <c r="E14" s="33" t="s">
        <v>8</v>
      </c>
      <c r="F14" s="33" t="s">
        <v>13</v>
      </c>
      <c r="G14" s="33" t="s">
        <v>18</v>
      </c>
      <c r="H14" s="33" t="s">
        <v>5</v>
      </c>
      <c r="I14" s="33" t="s">
        <v>26</v>
      </c>
      <c r="J14" s="33" t="s">
        <v>27</v>
      </c>
    </row>
    <row r="15" spans="2:10" x14ac:dyDescent="0.25">
      <c r="B15" s="35" t="s">
        <v>28</v>
      </c>
      <c r="C15" s="36" t="s">
        <v>29</v>
      </c>
      <c r="D15" s="37">
        <v>1</v>
      </c>
      <c r="E15" s="37">
        <v>1</v>
      </c>
      <c r="F15" s="37">
        <v>1</v>
      </c>
      <c r="G15" s="37">
        <v>1</v>
      </c>
      <c r="H15" s="37">
        <v>1</v>
      </c>
      <c r="I15" s="37">
        <v>1</v>
      </c>
      <c r="J15" s="37">
        <v>1</v>
      </c>
    </row>
    <row r="16" spans="2:10" x14ac:dyDescent="0.25">
      <c r="B16" s="38" t="s">
        <v>30</v>
      </c>
      <c r="C16" s="39" t="s">
        <v>31</v>
      </c>
      <c r="D16" s="40">
        <v>1</v>
      </c>
      <c r="E16" s="40"/>
      <c r="F16" s="40">
        <v>1</v>
      </c>
      <c r="G16" s="40">
        <v>1</v>
      </c>
      <c r="H16" s="40">
        <v>1</v>
      </c>
      <c r="I16" s="40">
        <v>1</v>
      </c>
      <c r="J16" s="40">
        <v>1</v>
      </c>
    </row>
    <row r="17" spans="2:10" x14ac:dyDescent="0.25">
      <c r="B17" s="38" t="s">
        <v>32</v>
      </c>
      <c r="C17" s="39" t="s">
        <v>33</v>
      </c>
      <c r="D17" s="40">
        <v>1</v>
      </c>
      <c r="E17" s="40"/>
      <c r="F17" s="40">
        <v>1</v>
      </c>
      <c r="G17" s="40">
        <v>1</v>
      </c>
      <c r="H17" s="40">
        <v>1</v>
      </c>
      <c r="I17" s="40">
        <v>1</v>
      </c>
      <c r="J17" s="40">
        <v>1</v>
      </c>
    </row>
    <row r="18" spans="2:10" x14ac:dyDescent="0.25">
      <c r="B18" s="38" t="s">
        <v>34</v>
      </c>
      <c r="C18" s="39" t="s">
        <v>35</v>
      </c>
      <c r="D18" s="40">
        <v>1</v>
      </c>
      <c r="E18" s="40"/>
      <c r="F18" s="40">
        <v>1</v>
      </c>
      <c r="G18" s="40">
        <v>1</v>
      </c>
      <c r="H18" s="40">
        <v>1</v>
      </c>
      <c r="I18" s="40">
        <v>1</v>
      </c>
      <c r="J18" s="40">
        <v>1</v>
      </c>
    </row>
    <row r="19" spans="2:10" x14ac:dyDescent="0.25">
      <c r="B19" s="38" t="s">
        <v>36</v>
      </c>
      <c r="C19" s="39" t="s">
        <v>37</v>
      </c>
      <c r="D19" s="40">
        <v>1</v>
      </c>
      <c r="E19" s="40"/>
      <c r="F19" s="40">
        <v>1</v>
      </c>
      <c r="G19" s="40">
        <v>1</v>
      </c>
      <c r="H19" s="40">
        <v>1</v>
      </c>
      <c r="I19" s="40">
        <v>1</v>
      </c>
      <c r="J19" s="40">
        <v>1</v>
      </c>
    </row>
    <row r="20" spans="2:10" x14ac:dyDescent="0.25">
      <c r="B20" s="38" t="s">
        <v>38</v>
      </c>
      <c r="C20" s="39" t="s">
        <v>39</v>
      </c>
      <c r="D20" s="40">
        <v>1</v>
      </c>
      <c r="E20" s="40"/>
      <c r="F20" s="40">
        <v>1</v>
      </c>
      <c r="G20" s="40">
        <v>1</v>
      </c>
      <c r="H20" s="40">
        <v>1</v>
      </c>
      <c r="I20" s="40">
        <v>1</v>
      </c>
      <c r="J20" s="40">
        <v>1</v>
      </c>
    </row>
    <row r="21" spans="2:10" x14ac:dyDescent="0.25">
      <c r="B21" s="38" t="s">
        <v>40</v>
      </c>
      <c r="C21" s="39" t="s">
        <v>41</v>
      </c>
      <c r="D21" s="40">
        <v>1</v>
      </c>
      <c r="E21" s="40"/>
      <c r="F21" s="40">
        <v>1</v>
      </c>
      <c r="G21" s="40">
        <v>0</v>
      </c>
      <c r="H21" s="40">
        <v>0</v>
      </c>
      <c r="I21" s="40">
        <v>1</v>
      </c>
      <c r="J21" s="40">
        <v>0</v>
      </c>
    </row>
    <row r="22" spans="2:10" x14ac:dyDescent="0.25">
      <c r="B22" s="38" t="s">
        <v>42</v>
      </c>
      <c r="C22" s="39" t="s">
        <v>43</v>
      </c>
      <c r="D22" s="40">
        <v>1</v>
      </c>
      <c r="E22" s="40"/>
      <c r="F22" s="40">
        <v>0</v>
      </c>
      <c r="G22" s="40">
        <v>0</v>
      </c>
      <c r="H22" s="40">
        <v>0</v>
      </c>
      <c r="I22" s="40">
        <v>0</v>
      </c>
      <c r="J22" s="40">
        <v>0</v>
      </c>
    </row>
    <row r="23" spans="2:10" x14ac:dyDescent="0.25">
      <c r="B23" s="38" t="s">
        <v>44</v>
      </c>
      <c r="C23" s="39" t="s">
        <v>45</v>
      </c>
      <c r="D23" s="40">
        <v>1</v>
      </c>
      <c r="E23" s="40"/>
      <c r="F23" s="40">
        <v>0</v>
      </c>
      <c r="G23" s="40">
        <v>0</v>
      </c>
      <c r="H23" s="40">
        <v>0</v>
      </c>
      <c r="I23" s="40">
        <v>0</v>
      </c>
      <c r="J23" s="40">
        <v>0</v>
      </c>
    </row>
    <row r="24" spans="2:10" x14ac:dyDescent="0.25">
      <c r="B24" s="38" t="s">
        <v>46</v>
      </c>
      <c r="C24" s="39" t="s">
        <v>47</v>
      </c>
      <c r="D24" s="40">
        <v>1</v>
      </c>
      <c r="E24" s="40"/>
      <c r="F24" s="40">
        <v>1</v>
      </c>
      <c r="G24" s="40">
        <v>0</v>
      </c>
      <c r="H24" s="40">
        <v>0</v>
      </c>
      <c r="I24" s="40">
        <v>1</v>
      </c>
      <c r="J24" s="40">
        <v>0</v>
      </c>
    </row>
    <row r="25" spans="2:10" x14ac:dyDescent="0.25">
      <c r="B25" s="38" t="s">
        <v>48</v>
      </c>
      <c r="C25" s="39" t="s">
        <v>49</v>
      </c>
      <c r="D25" s="40">
        <v>1</v>
      </c>
      <c r="E25" s="40"/>
      <c r="F25" s="40">
        <v>1</v>
      </c>
      <c r="G25" s="40">
        <v>0</v>
      </c>
      <c r="H25" s="40">
        <v>0</v>
      </c>
      <c r="I25" s="40">
        <v>1</v>
      </c>
      <c r="J25" s="40">
        <v>0</v>
      </c>
    </row>
    <row r="26" spans="2:10" x14ac:dyDescent="0.25">
      <c r="B26" s="38" t="s">
        <v>50</v>
      </c>
      <c r="C26" s="39" t="s">
        <v>51</v>
      </c>
      <c r="D26" s="40">
        <v>1</v>
      </c>
      <c r="E26" s="40"/>
      <c r="F26" s="40">
        <v>1</v>
      </c>
      <c r="G26" s="40">
        <v>0</v>
      </c>
      <c r="H26" s="40">
        <v>0</v>
      </c>
      <c r="I26" s="40">
        <v>1</v>
      </c>
      <c r="J26" s="40">
        <v>0</v>
      </c>
    </row>
    <row r="27" spans="2:10" x14ac:dyDescent="0.25">
      <c r="B27" s="38" t="s">
        <v>52</v>
      </c>
      <c r="C27" s="39" t="s">
        <v>53</v>
      </c>
      <c r="D27" s="40">
        <v>1</v>
      </c>
      <c r="E27" s="40"/>
      <c r="F27" s="40">
        <v>1</v>
      </c>
      <c r="G27" s="40">
        <v>0</v>
      </c>
      <c r="H27" s="40">
        <v>0</v>
      </c>
      <c r="I27" s="40">
        <v>1</v>
      </c>
      <c r="J27" s="40">
        <v>0</v>
      </c>
    </row>
    <row r="28" spans="2:10" x14ac:dyDescent="0.25">
      <c r="B28" s="38" t="s">
        <v>54</v>
      </c>
      <c r="C28" s="39" t="s">
        <v>55</v>
      </c>
      <c r="D28" s="40">
        <v>1</v>
      </c>
      <c r="E28" s="40"/>
      <c r="F28" s="40">
        <v>1</v>
      </c>
      <c r="G28" s="40">
        <v>1</v>
      </c>
      <c r="H28" s="40">
        <v>1</v>
      </c>
      <c r="I28" s="40">
        <v>1</v>
      </c>
      <c r="J28" s="40">
        <v>1</v>
      </c>
    </row>
    <row r="29" spans="2:10" x14ac:dyDescent="0.25">
      <c r="B29" s="38" t="s">
        <v>56</v>
      </c>
      <c r="C29" s="39" t="s">
        <v>57</v>
      </c>
      <c r="D29" s="40">
        <v>1</v>
      </c>
      <c r="E29" s="40"/>
      <c r="F29" s="40">
        <v>0</v>
      </c>
      <c r="G29" s="40">
        <v>0</v>
      </c>
      <c r="H29" s="40">
        <v>0</v>
      </c>
      <c r="I29" s="40">
        <v>0</v>
      </c>
      <c r="J29" s="40">
        <v>0</v>
      </c>
    </row>
    <row r="30" spans="2:10" x14ac:dyDescent="0.25">
      <c r="B30" s="38" t="s">
        <v>58</v>
      </c>
      <c r="C30" s="39" t="s">
        <v>59</v>
      </c>
      <c r="D30" s="40">
        <v>1</v>
      </c>
      <c r="E30" s="40"/>
      <c r="F30" s="40">
        <v>0</v>
      </c>
      <c r="G30" s="40">
        <v>0</v>
      </c>
      <c r="H30" s="40">
        <v>0</v>
      </c>
      <c r="I30" s="40">
        <v>0</v>
      </c>
      <c r="J30" s="40">
        <v>0</v>
      </c>
    </row>
    <row r="31" spans="2:10" x14ac:dyDescent="0.25">
      <c r="B31" s="38" t="s">
        <v>60</v>
      </c>
      <c r="C31" s="39" t="s">
        <v>61</v>
      </c>
      <c r="D31" s="40">
        <v>1</v>
      </c>
      <c r="E31" s="40"/>
      <c r="F31" s="40">
        <v>1</v>
      </c>
      <c r="G31" s="40">
        <v>1</v>
      </c>
      <c r="H31" s="40">
        <v>1</v>
      </c>
      <c r="I31" s="40">
        <v>1</v>
      </c>
      <c r="J31" s="40">
        <v>1</v>
      </c>
    </row>
    <row r="32" spans="2:10" x14ac:dyDescent="0.25">
      <c r="B32" s="38" t="s">
        <v>62</v>
      </c>
      <c r="C32" s="39" t="s">
        <v>63</v>
      </c>
      <c r="D32" s="40">
        <v>1</v>
      </c>
      <c r="E32" s="40"/>
      <c r="F32" s="40">
        <v>1</v>
      </c>
      <c r="G32" s="40">
        <v>1</v>
      </c>
      <c r="H32" s="40">
        <v>1</v>
      </c>
      <c r="I32" s="40">
        <v>1</v>
      </c>
      <c r="J32" s="40">
        <v>1</v>
      </c>
    </row>
    <row r="33" spans="2:10" x14ac:dyDescent="0.25">
      <c r="B33" s="38" t="s">
        <v>64</v>
      </c>
      <c r="C33" s="39" t="s">
        <v>65</v>
      </c>
      <c r="D33" s="40">
        <v>1</v>
      </c>
      <c r="E33" s="40"/>
      <c r="F33" s="40">
        <v>0</v>
      </c>
      <c r="G33" s="40">
        <v>0</v>
      </c>
      <c r="H33" s="40">
        <v>0</v>
      </c>
      <c r="I33" s="40">
        <v>0</v>
      </c>
      <c r="J33" s="40">
        <v>0</v>
      </c>
    </row>
    <row r="34" spans="2:10" x14ac:dyDescent="0.25">
      <c r="B34" s="38" t="s">
        <v>66</v>
      </c>
      <c r="C34" s="39" t="s">
        <v>67</v>
      </c>
      <c r="D34" s="40">
        <v>1</v>
      </c>
      <c r="E34" s="40"/>
      <c r="F34" s="40">
        <v>0</v>
      </c>
      <c r="G34" s="40">
        <v>0</v>
      </c>
      <c r="H34" s="40">
        <v>0</v>
      </c>
      <c r="I34" s="40">
        <v>0</v>
      </c>
      <c r="J34" s="40">
        <v>0</v>
      </c>
    </row>
    <row r="35" spans="2:10" x14ac:dyDescent="0.25">
      <c r="B35" s="38" t="s">
        <v>68</v>
      </c>
      <c r="C35" s="39" t="s">
        <v>69</v>
      </c>
      <c r="D35" s="40">
        <v>1</v>
      </c>
      <c r="E35" s="40"/>
      <c r="F35" s="40">
        <v>0</v>
      </c>
      <c r="G35" s="40">
        <v>0</v>
      </c>
      <c r="H35" s="40">
        <v>0</v>
      </c>
      <c r="I35" s="40">
        <v>0</v>
      </c>
      <c r="J35" s="40">
        <v>0</v>
      </c>
    </row>
    <row r="36" spans="2:10" x14ac:dyDescent="0.25">
      <c r="B36" s="38" t="s">
        <v>70</v>
      </c>
      <c r="C36" s="39" t="s">
        <v>71</v>
      </c>
      <c r="D36" s="40">
        <v>1</v>
      </c>
      <c r="E36" s="40"/>
      <c r="F36" s="40">
        <v>0</v>
      </c>
      <c r="G36" s="40">
        <v>0</v>
      </c>
      <c r="H36" s="40">
        <v>0</v>
      </c>
      <c r="I36" s="40">
        <v>0</v>
      </c>
      <c r="J36" s="40">
        <v>0</v>
      </c>
    </row>
    <row r="37" spans="2:10" x14ac:dyDescent="0.25">
      <c r="B37" s="38" t="s">
        <v>72</v>
      </c>
      <c r="C37" s="39" t="s">
        <v>73</v>
      </c>
      <c r="D37" s="40">
        <v>1</v>
      </c>
      <c r="E37" s="40"/>
      <c r="F37" s="40">
        <v>1</v>
      </c>
      <c r="G37" s="40">
        <v>1</v>
      </c>
      <c r="H37" s="40">
        <v>1</v>
      </c>
      <c r="I37" s="40">
        <v>1</v>
      </c>
      <c r="J37" s="40">
        <v>1</v>
      </c>
    </row>
    <row r="38" spans="2:10" x14ac:dyDescent="0.25">
      <c r="B38" s="38" t="s">
        <v>74</v>
      </c>
      <c r="C38" s="39" t="s">
        <v>75</v>
      </c>
      <c r="D38" s="40">
        <v>1</v>
      </c>
      <c r="E38" s="40"/>
      <c r="F38" s="40">
        <v>0</v>
      </c>
      <c r="G38" s="40">
        <v>0</v>
      </c>
      <c r="H38" s="40">
        <v>0</v>
      </c>
      <c r="I38" s="40">
        <v>0</v>
      </c>
      <c r="J38" s="40">
        <v>0</v>
      </c>
    </row>
    <row r="39" spans="2:10" x14ac:dyDescent="0.25">
      <c r="B39" s="38" t="s">
        <v>76</v>
      </c>
      <c r="C39" s="39" t="s">
        <v>77</v>
      </c>
      <c r="D39" s="40">
        <v>1</v>
      </c>
      <c r="E39" s="40"/>
      <c r="F39" s="40">
        <v>1</v>
      </c>
      <c r="G39" s="40">
        <v>1</v>
      </c>
      <c r="H39" s="40">
        <v>1</v>
      </c>
      <c r="I39" s="40">
        <v>1</v>
      </c>
      <c r="J39" s="40">
        <v>1</v>
      </c>
    </row>
    <row r="40" spans="2:10" x14ac:dyDescent="0.25">
      <c r="B40" s="38" t="s">
        <v>78</v>
      </c>
      <c r="C40" s="39" t="s">
        <v>79</v>
      </c>
      <c r="D40" s="40">
        <v>1</v>
      </c>
      <c r="E40" s="40"/>
      <c r="F40" s="40">
        <v>1</v>
      </c>
      <c r="G40" s="40">
        <v>1</v>
      </c>
      <c r="H40" s="40">
        <v>1</v>
      </c>
      <c r="I40" s="40">
        <v>1</v>
      </c>
      <c r="J40" s="40">
        <v>1</v>
      </c>
    </row>
    <row r="41" spans="2:10" x14ac:dyDescent="0.25">
      <c r="B41" s="38" t="s">
        <v>80</v>
      </c>
      <c r="C41" s="39" t="s">
        <v>81</v>
      </c>
      <c r="D41" s="40">
        <v>1</v>
      </c>
      <c r="E41" s="40"/>
      <c r="F41" s="40">
        <v>1</v>
      </c>
      <c r="G41" s="40">
        <v>0</v>
      </c>
      <c r="H41" s="40">
        <v>0</v>
      </c>
      <c r="I41" s="40">
        <v>1</v>
      </c>
      <c r="J41" s="40">
        <v>0</v>
      </c>
    </row>
    <row r="42" spans="2:10" x14ac:dyDescent="0.25">
      <c r="B42" s="38" t="s">
        <v>82</v>
      </c>
      <c r="C42" s="39" t="s">
        <v>83</v>
      </c>
      <c r="D42" s="40">
        <v>1</v>
      </c>
      <c r="E42" s="40"/>
      <c r="F42" s="40">
        <v>0</v>
      </c>
      <c r="G42" s="40">
        <v>0</v>
      </c>
      <c r="H42" s="40">
        <v>0</v>
      </c>
      <c r="I42" s="40">
        <v>0</v>
      </c>
      <c r="J42" s="40">
        <v>0</v>
      </c>
    </row>
    <row r="43" spans="2:10" x14ac:dyDescent="0.25">
      <c r="B43" s="38" t="s">
        <v>84</v>
      </c>
      <c r="C43" s="39" t="s">
        <v>85</v>
      </c>
      <c r="D43" s="40">
        <v>1</v>
      </c>
      <c r="E43" s="40"/>
      <c r="F43" s="40">
        <v>1</v>
      </c>
      <c r="G43" s="40">
        <v>0</v>
      </c>
      <c r="H43" s="40">
        <v>0</v>
      </c>
      <c r="I43" s="40">
        <v>1</v>
      </c>
      <c r="J43" s="40">
        <v>0</v>
      </c>
    </row>
    <row r="44" spans="2:10" x14ac:dyDescent="0.25">
      <c r="B44" s="38" t="s">
        <v>86</v>
      </c>
      <c r="C44" s="39" t="s">
        <v>87</v>
      </c>
      <c r="D44" s="40">
        <v>1</v>
      </c>
      <c r="E44" s="40"/>
      <c r="F44" s="40">
        <v>1</v>
      </c>
      <c r="G44" s="40">
        <v>0</v>
      </c>
      <c r="H44" s="40">
        <v>0</v>
      </c>
      <c r="I44" s="40">
        <v>1</v>
      </c>
      <c r="J44" s="40">
        <v>0</v>
      </c>
    </row>
    <row r="45" spans="2:10" x14ac:dyDescent="0.25">
      <c r="B45" s="70" t="s">
        <v>259</v>
      </c>
      <c r="C45" s="39" t="s">
        <v>260</v>
      </c>
      <c r="D45" s="40">
        <v>1</v>
      </c>
      <c r="E45" s="40"/>
      <c r="F45" s="40">
        <v>1</v>
      </c>
      <c r="G45" s="40">
        <v>0</v>
      </c>
      <c r="H45" s="40">
        <v>0</v>
      </c>
      <c r="I45" s="40">
        <v>1</v>
      </c>
      <c r="J45" s="40">
        <v>0</v>
      </c>
    </row>
    <row r="46" spans="2:10" x14ac:dyDescent="0.25">
      <c r="B46" s="38" t="s">
        <v>88</v>
      </c>
      <c r="C46" s="39" t="s">
        <v>89</v>
      </c>
      <c r="D46" s="40">
        <v>1</v>
      </c>
      <c r="E46" s="40"/>
      <c r="F46" s="40">
        <v>0</v>
      </c>
      <c r="G46" s="40">
        <v>0</v>
      </c>
      <c r="H46" s="40">
        <v>0</v>
      </c>
      <c r="I46" s="40">
        <v>0</v>
      </c>
      <c r="J46" s="40">
        <v>0</v>
      </c>
    </row>
    <row r="47" spans="2:10" x14ac:dyDescent="0.25">
      <c r="B47" s="38" t="s">
        <v>90</v>
      </c>
      <c r="C47" s="39" t="s">
        <v>91</v>
      </c>
      <c r="D47" s="40">
        <v>1</v>
      </c>
      <c r="E47" s="40"/>
      <c r="F47" s="40">
        <v>0</v>
      </c>
      <c r="G47" s="40">
        <v>0</v>
      </c>
      <c r="H47" s="40">
        <v>0</v>
      </c>
      <c r="I47" s="40">
        <v>0</v>
      </c>
      <c r="J47" s="40">
        <v>0</v>
      </c>
    </row>
    <row r="48" spans="2:10" x14ac:dyDescent="0.25">
      <c r="B48" s="38" t="s">
        <v>92</v>
      </c>
      <c r="C48" s="39" t="s">
        <v>93</v>
      </c>
      <c r="D48" s="40">
        <v>1</v>
      </c>
      <c r="E48" s="40"/>
      <c r="F48" s="40">
        <v>0</v>
      </c>
      <c r="G48" s="40">
        <v>0</v>
      </c>
      <c r="H48" s="40">
        <v>0</v>
      </c>
      <c r="I48" s="40">
        <v>0</v>
      </c>
      <c r="J48" s="40">
        <v>0</v>
      </c>
    </row>
    <row r="49" spans="2:10" x14ac:dyDescent="0.25">
      <c r="B49" s="38" t="s">
        <v>94</v>
      </c>
      <c r="C49" s="39" t="s">
        <v>95</v>
      </c>
      <c r="D49" s="40">
        <v>1</v>
      </c>
      <c r="E49" s="40"/>
      <c r="F49" s="40">
        <v>0</v>
      </c>
      <c r="G49" s="40">
        <v>0</v>
      </c>
      <c r="H49" s="40">
        <v>0</v>
      </c>
      <c r="I49" s="40">
        <v>0</v>
      </c>
      <c r="J49" s="40">
        <v>0</v>
      </c>
    </row>
    <row r="50" spans="2:10" x14ac:dyDescent="0.25">
      <c r="B50" s="38" t="s">
        <v>96</v>
      </c>
      <c r="C50" s="39" t="s">
        <v>97</v>
      </c>
      <c r="D50" s="40">
        <v>1</v>
      </c>
      <c r="E50" s="40"/>
      <c r="F50" s="40">
        <v>0</v>
      </c>
      <c r="G50" s="40">
        <v>0</v>
      </c>
      <c r="H50" s="40">
        <v>0</v>
      </c>
      <c r="I50" s="40">
        <v>0</v>
      </c>
      <c r="J50" s="40">
        <v>0</v>
      </c>
    </row>
    <row r="51" spans="2:10" x14ac:dyDescent="0.25">
      <c r="B51" s="38" t="s">
        <v>98</v>
      </c>
      <c r="C51" s="39" t="s">
        <v>99</v>
      </c>
      <c r="D51" s="40">
        <v>1</v>
      </c>
      <c r="E51" s="40"/>
      <c r="F51" s="40">
        <v>0</v>
      </c>
      <c r="G51" s="40">
        <v>0</v>
      </c>
      <c r="H51" s="40">
        <v>0</v>
      </c>
      <c r="I51" s="40">
        <v>0</v>
      </c>
      <c r="J51" s="40">
        <v>0</v>
      </c>
    </row>
    <row r="52" spans="2:10" x14ac:dyDescent="0.25">
      <c r="B52" s="38" t="s">
        <v>100</v>
      </c>
      <c r="C52" s="39" t="s">
        <v>101</v>
      </c>
      <c r="D52" s="40">
        <v>1</v>
      </c>
      <c r="E52" s="40"/>
      <c r="F52" s="40">
        <v>0</v>
      </c>
      <c r="G52" s="40">
        <v>0</v>
      </c>
      <c r="H52" s="40">
        <v>0</v>
      </c>
      <c r="I52" s="40">
        <v>0</v>
      </c>
      <c r="J52" s="40">
        <v>0</v>
      </c>
    </row>
    <row r="53" spans="2:10" x14ac:dyDescent="0.25">
      <c r="B53" s="38" t="s">
        <v>102</v>
      </c>
      <c r="C53" s="39" t="s">
        <v>103</v>
      </c>
      <c r="D53" s="40">
        <v>1</v>
      </c>
      <c r="E53" s="40"/>
      <c r="F53" s="40">
        <v>0</v>
      </c>
      <c r="G53" s="40">
        <v>0</v>
      </c>
      <c r="H53" s="40">
        <v>0</v>
      </c>
      <c r="I53" s="40">
        <v>0</v>
      </c>
      <c r="J53" s="40">
        <v>0</v>
      </c>
    </row>
    <row r="54" spans="2:10" x14ac:dyDescent="0.25">
      <c r="B54" s="38" t="s">
        <v>104</v>
      </c>
      <c r="C54" s="39" t="s">
        <v>105</v>
      </c>
      <c r="D54" s="40">
        <v>1</v>
      </c>
      <c r="E54" s="40"/>
      <c r="F54" s="40">
        <v>0</v>
      </c>
      <c r="G54" s="40">
        <v>0</v>
      </c>
      <c r="H54" s="40">
        <v>0</v>
      </c>
      <c r="I54" s="40">
        <v>0</v>
      </c>
      <c r="J54" s="40">
        <v>0</v>
      </c>
    </row>
    <row r="55" spans="2:10" x14ac:dyDescent="0.25">
      <c r="B55" s="38" t="s">
        <v>106</v>
      </c>
      <c r="C55" s="39" t="s">
        <v>107</v>
      </c>
      <c r="D55" s="40">
        <v>1</v>
      </c>
      <c r="E55" s="40"/>
      <c r="F55" s="40">
        <v>0</v>
      </c>
      <c r="G55" s="40">
        <v>0</v>
      </c>
      <c r="H55" s="40">
        <v>0</v>
      </c>
      <c r="I55" s="40">
        <v>0</v>
      </c>
      <c r="J55" s="40">
        <v>0</v>
      </c>
    </row>
    <row r="56" spans="2:10" x14ac:dyDescent="0.25">
      <c r="B56" s="38" t="s">
        <v>108</v>
      </c>
      <c r="C56" s="39" t="s">
        <v>109</v>
      </c>
      <c r="D56" s="40">
        <v>1</v>
      </c>
      <c r="E56" s="40"/>
      <c r="F56" s="40">
        <v>0</v>
      </c>
      <c r="G56" s="40">
        <v>0</v>
      </c>
      <c r="H56" s="40">
        <v>0</v>
      </c>
      <c r="I56" s="40">
        <v>0</v>
      </c>
      <c r="J56" s="40">
        <v>0</v>
      </c>
    </row>
    <row r="57" spans="2:10" x14ac:dyDescent="0.25">
      <c r="B57" s="38" t="s">
        <v>110</v>
      </c>
      <c r="C57" s="39" t="s">
        <v>111</v>
      </c>
      <c r="D57" s="40">
        <v>1</v>
      </c>
      <c r="E57" s="40"/>
      <c r="F57" s="40">
        <v>0</v>
      </c>
      <c r="G57" s="40">
        <v>0</v>
      </c>
      <c r="H57" s="40">
        <v>0</v>
      </c>
      <c r="I57" s="40">
        <v>0</v>
      </c>
      <c r="J57" s="40">
        <v>0</v>
      </c>
    </row>
    <row r="58" spans="2:10" x14ac:dyDescent="0.25">
      <c r="B58" s="38" t="s">
        <v>112</v>
      </c>
      <c r="C58" s="39" t="s">
        <v>113</v>
      </c>
      <c r="D58" s="40">
        <v>1</v>
      </c>
      <c r="E58" s="40"/>
      <c r="F58" s="40">
        <v>1</v>
      </c>
      <c r="G58" s="40">
        <v>0</v>
      </c>
      <c r="H58" s="40">
        <v>0</v>
      </c>
      <c r="I58" s="40">
        <v>1</v>
      </c>
      <c r="J58" s="40">
        <v>0</v>
      </c>
    </row>
    <row r="59" spans="2:10" x14ac:dyDescent="0.25">
      <c r="B59" s="38" t="s">
        <v>114</v>
      </c>
      <c r="C59" s="39" t="s">
        <v>115</v>
      </c>
      <c r="D59" s="40">
        <v>1</v>
      </c>
      <c r="E59" s="40"/>
      <c r="F59" s="40">
        <v>0</v>
      </c>
      <c r="G59" s="40">
        <v>0</v>
      </c>
      <c r="H59" s="40">
        <v>0</v>
      </c>
      <c r="I59" s="40">
        <v>0</v>
      </c>
      <c r="J59" s="40">
        <v>0</v>
      </c>
    </row>
    <row r="60" spans="2:10" x14ac:dyDescent="0.25">
      <c r="B60" s="38" t="s">
        <v>116</v>
      </c>
      <c r="C60" s="39" t="s">
        <v>117</v>
      </c>
      <c r="D60" s="40">
        <v>1</v>
      </c>
      <c r="E60" s="40"/>
      <c r="F60" s="40">
        <v>0</v>
      </c>
      <c r="G60" s="40">
        <v>0</v>
      </c>
      <c r="H60" s="40">
        <v>0</v>
      </c>
      <c r="I60" s="40">
        <v>0</v>
      </c>
      <c r="J60" s="40">
        <v>0</v>
      </c>
    </row>
    <row r="61" spans="2:10" x14ac:dyDescent="0.25">
      <c r="B61" s="38" t="s">
        <v>118</v>
      </c>
      <c r="C61" s="39" t="s">
        <v>119</v>
      </c>
      <c r="D61" s="40">
        <v>1</v>
      </c>
      <c r="E61" s="40"/>
      <c r="F61" s="40">
        <v>0</v>
      </c>
      <c r="G61" s="40">
        <v>0</v>
      </c>
      <c r="H61" s="40">
        <v>0</v>
      </c>
      <c r="I61" s="40">
        <v>0</v>
      </c>
      <c r="J61" s="40">
        <v>0</v>
      </c>
    </row>
    <row r="62" spans="2:10" x14ac:dyDescent="0.25">
      <c r="B62" s="38" t="s">
        <v>120</v>
      </c>
      <c r="C62" s="39" t="s">
        <v>121</v>
      </c>
      <c r="D62" s="40">
        <v>1</v>
      </c>
      <c r="E62" s="40"/>
      <c r="F62" s="40">
        <v>0</v>
      </c>
      <c r="G62" s="40">
        <v>0</v>
      </c>
      <c r="H62" s="40">
        <v>0</v>
      </c>
      <c r="I62" s="40">
        <v>0</v>
      </c>
      <c r="J62" s="40">
        <v>0</v>
      </c>
    </row>
    <row r="63" spans="2:10" x14ac:dyDescent="0.25">
      <c r="B63" s="38" t="s">
        <v>122</v>
      </c>
      <c r="C63" s="39" t="s">
        <v>123</v>
      </c>
      <c r="D63" s="40">
        <v>1</v>
      </c>
      <c r="E63" s="40"/>
      <c r="F63" s="40">
        <v>0</v>
      </c>
      <c r="G63" s="40">
        <v>0</v>
      </c>
      <c r="H63" s="40">
        <v>0</v>
      </c>
      <c r="I63" s="40">
        <v>0</v>
      </c>
      <c r="J63" s="40">
        <v>0</v>
      </c>
    </row>
    <row r="64" spans="2:10" x14ac:dyDescent="0.25">
      <c r="B64" s="38" t="s">
        <v>124</v>
      </c>
      <c r="C64" s="39" t="s">
        <v>125</v>
      </c>
      <c r="D64" s="40">
        <v>1</v>
      </c>
      <c r="E64" s="40"/>
      <c r="F64" s="40">
        <v>0</v>
      </c>
      <c r="G64" s="40">
        <v>0</v>
      </c>
      <c r="H64" s="40">
        <v>0</v>
      </c>
      <c r="I64" s="40">
        <v>0</v>
      </c>
      <c r="J64" s="40">
        <v>0</v>
      </c>
    </row>
    <row r="65" spans="2:10" x14ac:dyDescent="0.25">
      <c r="B65" s="38" t="s">
        <v>126</v>
      </c>
      <c r="C65" s="39" t="s">
        <v>127</v>
      </c>
      <c r="D65" s="40">
        <v>1</v>
      </c>
      <c r="E65" s="40"/>
      <c r="F65" s="40">
        <v>0</v>
      </c>
      <c r="G65" s="40">
        <v>0</v>
      </c>
      <c r="H65" s="40">
        <v>0</v>
      </c>
      <c r="I65" s="40">
        <v>0</v>
      </c>
      <c r="J65" s="40">
        <v>0</v>
      </c>
    </row>
    <row r="66" spans="2:10" x14ac:dyDescent="0.25">
      <c r="B66" s="38" t="s">
        <v>128</v>
      </c>
      <c r="C66" s="39" t="s">
        <v>129</v>
      </c>
      <c r="D66" s="40">
        <v>1</v>
      </c>
      <c r="E66" s="40"/>
      <c r="F66" s="40">
        <v>0</v>
      </c>
      <c r="G66" s="40">
        <v>0</v>
      </c>
      <c r="H66" s="40">
        <v>0</v>
      </c>
      <c r="I66" s="40">
        <v>0</v>
      </c>
      <c r="J66" s="40">
        <v>0</v>
      </c>
    </row>
    <row r="67" spans="2:10" x14ac:dyDescent="0.25">
      <c r="B67" s="38" t="s">
        <v>130</v>
      </c>
      <c r="C67" s="39" t="s">
        <v>131</v>
      </c>
      <c r="D67" s="40">
        <v>1</v>
      </c>
      <c r="E67" s="40"/>
      <c r="F67" s="40">
        <v>0</v>
      </c>
      <c r="G67" s="40">
        <v>0</v>
      </c>
      <c r="H67" s="40">
        <v>0</v>
      </c>
      <c r="I67" s="40">
        <v>0</v>
      </c>
      <c r="J67" s="40">
        <v>0</v>
      </c>
    </row>
    <row r="68" spans="2:10" x14ac:dyDescent="0.25">
      <c r="B68" s="38" t="s">
        <v>132</v>
      </c>
      <c r="C68" s="39" t="s">
        <v>133</v>
      </c>
      <c r="D68" s="40">
        <v>1</v>
      </c>
      <c r="E68" s="40"/>
      <c r="F68" s="40">
        <v>0</v>
      </c>
      <c r="G68" s="40">
        <v>0</v>
      </c>
      <c r="H68" s="40">
        <v>0</v>
      </c>
      <c r="I68" s="40">
        <v>0</v>
      </c>
      <c r="J68" s="40">
        <v>0</v>
      </c>
    </row>
    <row r="69" spans="2:10" x14ac:dyDescent="0.25">
      <c r="B69" s="38" t="s">
        <v>134</v>
      </c>
      <c r="C69" s="39" t="s">
        <v>135</v>
      </c>
      <c r="D69" s="40">
        <v>1</v>
      </c>
      <c r="E69" s="40"/>
      <c r="F69" s="40">
        <v>0</v>
      </c>
      <c r="G69" s="40">
        <v>0</v>
      </c>
      <c r="H69" s="40">
        <v>0</v>
      </c>
      <c r="I69" s="40">
        <v>0</v>
      </c>
      <c r="J69" s="40">
        <v>0</v>
      </c>
    </row>
    <row r="70" spans="2:10" x14ac:dyDescent="0.25">
      <c r="B70" s="38" t="s">
        <v>136</v>
      </c>
      <c r="C70" s="39" t="s">
        <v>137</v>
      </c>
      <c r="D70" s="40">
        <v>1</v>
      </c>
      <c r="E70" s="40"/>
      <c r="F70" s="40">
        <v>0</v>
      </c>
      <c r="G70" s="40">
        <v>0</v>
      </c>
      <c r="H70" s="40">
        <v>0</v>
      </c>
      <c r="I70" s="40">
        <v>0</v>
      </c>
      <c r="J70" s="40">
        <v>0</v>
      </c>
    </row>
    <row r="71" spans="2:10" x14ac:dyDescent="0.25">
      <c r="B71" s="38" t="s">
        <v>138</v>
      </c>
      <c r="C71" s="39" t="s">
        <v>139</v>
      </c>
      <c r="D71" s="40">
        <v>1</v>
      </c>
      <c r="E71" s="40"/>
      <c r="F71" s="40">
        <v>0</v>
      </c>
      <c r="G71" s="40">
        <v>0</v>
      </c>
      <c r="H71" s="40">
        <v>0</v>
      </c>
      <c r="I71" s="40">
        <v>0</v>
      </c>
      <c r="J71" s="40">
        <v>0</v>
      </c>
    </row>
    <row r="72" spans="2:10" x14ac:dyDescent="0.25">
      <c r="B72" s="38" t="s">
        <v>140</v>
      </c>
      <c r="C72" s="39" t="s">
        <v>141</v>
      </c>
      <c r="D72" s="40">
        <v>1</v>
      </c>
      <c r="E72" s="40"/>
      <c r="F72" s="40">
        <v>0</v>
      </c>
      <c r="G72" s="40">
        <v>0</v>
      </c>
      <c r="H72" s="40">
        <v>0</v>
      </c>
      <c r="I72" s="40">
        <v>0</v>
      </c>
      <c r="J72" s="40">
        <v>0</v>
      </c>
    </row>
    <row r="73" spans="2:10" x14ac:dyDescent="0.25">
      <c r="B73" s="38" t="s">
        <v>142</v>
      </c>
      <c r="C73" s="39" t="s">
        <v>143</v>
      </c>
      <c r="D73" s="40">
        <v>1</v>
      </c>
      <c r="E73" s="40"/>
      <c r="F73" s="40">
        <v>0</v>
      </c>
      <c r="G73" s="40">
        <v>0</v>
      </c>
      <c r="H73" s="40">
        <v>0</v>
      </c>
      <c r="I73" s="40">
        <v>0</v>
      </c>
      <c r="J73" s="40">
        <v>0</v>
      </c>
    </row>
    <row r="74" spans="2:10" x14ac:dyDescent="0.25">
      <c r="B74" s="38" t="s">
        <v>144</v>
      </c>
      <c r="C74" s="39" t="s">
        <v>145</v>
      </c>
      <c r="D74" s="40">
        <v>1</v>
      </c>
      <c r="E74" s="40"/>
      <c r="F74" s="40">
        <v>0</v>
      </c>
      <c r="G74" s="40">
        <v>0</v>
      </c>
      <c r="H74" s="40">
        <v>0</v>
      </c>
      <c r="I74" s="40">
        <v>0</v>
      </c>
      <c r="J74" s="40">
        <v>0</v>
      </c>
    </row>
    <row r="75" spans="2:10" x14ac:dyDescent="0.25">
      <c r="B75" s="38" t="s">
        <v>146</v>
      </c>
      <c r="C75" s="39" t="s">
        <v>147</v>
      </c>
      <c r="D75" s="40">
        <v>1</v>
      </c>
      <c r="E75" s="40"/>
      <c r="F75" s="40">
        <v>0</v>
      </c>
      <c r="G75" s="40">
        <v>0</v>
      </c>
      <c r="H75" s="40">
        <v>0</v>
      </c>
      <c r="I75" s="40">
        <v>0</v>
      </c>
      <c r="J75" s="40">
        <v>0</v>
      </c>
    </row>
    <row r="76" spans="2:10" x14ac:dyDescent="0.25">
      <c r="B76" s="38" t="s">
        <v>148</v>
      </c>
      <c r="C76" s="39" t="s">
        <v>149</v>
      </c>
      <c r="D76" s="40">
        <v>1</v>
      </c>
      <c r="E76" s="40"/>
      <c r="F76" s="40">
        <v>0</v>
      </c>
      <c r="G76" s="40">
        <v>0</v>
      </c>
      <c r="H76" s="40">
        <v>0</v>
      </c>
      <c r="I76" s="40">
        <v>0</v>
      </c>
      <c r="J76" s="40">
        <v>0</v>
      </c>
    </row>
    <row r="77" spans="2:10" x14ac:dyDescent="0.25">
      <c r="B77" s="38" t="s">
        <v>150</v>
      </c>
      <c r="C77" s="39" t="s">
        <v>151</v>
      </c>
      <c r="D77" s="40">
        <v>1</v>
      </c>
      <c r="E77" s="40"/>
      <c r="F77" s="40">
        <v>0</v>
      </c>
      <c r="G77" s="40">
        <v>0</v>
      </c>
      <c r="H77" s="40">
        <v>0</v>
      </c>
      <c r="I77" s="40">
        <v>0</v>
      </c>
      <c r="J77" s="40">
        <v>0</v>
      </c>
    </row>
    <row r="78" spans="2:10" x14ac:dyDescent="0.25">
      <c r="B78" s="38" t="s">
        <v>152</v>
      </c>
      <c r="C78" s="39" t="s">
        <v>153</v>
      </c>
      <c r="D78" s="40">
        <v>1</v>
      </c>
      <c r="E78" s="40"/>
      <c r="F78" s="40">
        <v>0</v>
      </c>
      <c r="G78" s="40">
        <v>0</v>
      </c>
      <c r="H78" s="40">
        <v>0</v>
      </c>
      <c r="I78" s="40">
        <v>0</v>
      </c>
      <c r="J78" s="40">
        <v>0</v>
      </c>
    </row>
    <row r="79" spans="2:10" x14ac:dyDescent="0.25">
      <c r="B79" s="38" t="s">
        <v>154</v>
      </c>
      <c r="C79" s="39" t="s">
        <v>155</v>
      </c>
      <c r="D79" s="40">
        <v>1</v>
      </c>
      <c r="E79" s="40"/>
      <c r="F79" s="40">
        <v>0</v>
      </c>
      <c r="G79" s="40">
        <v>0</v>
      </c>
      <c r="H79" s="40">
        <v>0</v>
      </c>
      <c r="I79" s="40">
        <v>0</v>
      </c>
      <c r="J79" s="40">
        <v>0</v>
      </c>
    </row>
    <row r="80" spans="2:10" x14ac:dyDescent="0.25">
      <c r="B80" s="38" t="s">
        <v>156</v>
      </c>
      <c r="C80" s="39" t="s">
        <v>157</v>
      </c>
      <c r="D80" s="40">
        <v>1</v>
      </c>
      <c r="E80" s="40"/>
      <c r="F80" s="40">
        <v>0</v>
      </c>
      <c r="G80" s="40">
        <v>0</v>
      </c>
      <c r="H80" s="40">
        <v>0</v>
      </c>
      <c r="I80" s="40">
        <v>0</v>
      </c>
      <c r="J80" s="40">
        <v>0</v>
      </c>
    </row>
    <row r="81" spans="2:10" x14ac:dyDescent="0.25">
      <c r="B81" s="38" t="s">
        <v>158</v>
      </c>
      <c r="C81" s="39" t="s">
        <v>159</v>
      </c>
      <c r="D81" s="40">
        <v>1</v>
      </c>
      <c r="E81" s="40"/>
      <c r="F81" s="40">
        <v>0</v>
      </c>
      <c r="G81" s="40">
        <v>0</v>
      </c>
      <c r="H81" s="40">
        <v>0</v>
      </c>
      <c r="I81" s="40">
        <v>0</v>
      </c>
      <c r="J81" s="40">
        <v>0</v>
      </c>
    </row>
    <row r="82" spans="2:10" x14ac:dyDescent="0.25">
      <c r="B82" s="38" t="s">
        <v>160</v>
      </c>
      <c r="C82" s="39" t="s">
        <v>161</v>
      </c>
      <c r="D82" s="40">
        <v>1</v>
      </c>
      <c r="E82" s="40"/>
      <c r="F82" s="40">
        <v>0</v>
      </c>
      <c r="G82" s="40">
        <v>0</v>
      </c>
      <c r="H82" s="40">
        <v>0</v>
      </c>
      <c r="I82" s="40">
        <v>0</v>
      </c>
      <c r="J82" s="40">
        <v>0</v>
      </c>
    </row>
    <row r="83" spans="2:10" x14ac:dyDescent="0.25">
      <c r="B83" s="38" t="s">
        <v>162</v>
      </c>
      <c r="C83" s="39" t="s">
        <v>163</v>
      </c>
      <c r="D83" s="40">
        <v>1</v>
      </c>
      <c r="E83" s="40"/>
      <c r="F83" s="40">
        <v>1</v>
      </c>
      <c r="G83" s="40">
        <v>1</v>
      </c>
      <c r="H83" s="40">
        <v>1</v>
      </c>
      <c r="I83" s="40">
        <v>1</v>
      </c>
      <c r="J83" s="40">
        <v>1</v>
      </c>
    </row>
    <row r="84" spans="2:10" x14ac:dyDescent="0.25">
      <c r="B84" s="38" t="s">
        <v>164</v>
      </c>
      <c r="C84" s="39" t="s">
        <v>165</v>
      </c>
      <c r="D84" s="40">
        <v>1</v>
      </c>
      <c r="E84" s="40"/>
      <c r="F84" s="40">
        <v>1</v>
      </c>
      <c r="G84" s="40">
        <v>1</v>
      </c>
      <c r="H84" s="40">
        <v>1</v>
      </c>
      <c r="I84" s="40">
        <v>1</v>
      </c>
      <c r="J84" s="40">
        <v>1</v>
      </c>
    </row>
    <row r="85" spans="2:10" x14ac:dyDescent="0.25">
      <c r="B85" s="38" t="s">
        <v>166</v>
      </c>
      <c r="C85" s="39" t="s">
        <v>167</v>
      </c>
      <c r="D85" s="40">
        <v>1</v>
      </c>
      <c r="E85" s="40"/>
      <c r="F85" s="40">
        <v>1</v>
      </c>
      <c r="G85" s="40">
        <v>1</v>
      </c>
      <c r="H85" s="40">
        <v>1</v>
      </c>
      <c r="I85" s="40">
        <v>1</v>
      </c>
      <c r="J85" s="40">
        <v>1</v>
      </c>
    </row>
    <row r="86" spans="2:10" x14ac:dyDescent="0.25">
      <c r="B86" s="38" t="s">
        <v>168</v>
      </c>
      <c r="C86" s="39" t="s">
        <v>169</v>
      </c>
      <c r="D86" s="40">
        <v>1</v>
      </c>
      <c r="E86" s="40"/>
      <c r="F86" s="40">
        <v>1</v>
      </c>
      <c r="G86" s="40">
        <v>1</v>
      </c>
      <c r="H86" s="40">
        <v>1</v>
      </c>
      <c r="I86" s="40">
        <v>1</v>
      </c>
      <c r="J86" s="40">
        <v>1</v>
      </c>
    </row>
    <row r="87" spans="2:10" x14ac:dyDescent="0.25">
      <c r="B87" s="38" t="s">
        <v>170</v>
      </c>
      <c r="C87" s="39" t="s">
        <v>171</v>
      </c>
      <c r="D87" s="40">
        <v>1</v>
      </c>
      <c r="E87" s="40"/>
      <c r="F87" s="40">
        <v>0</v>
      </c>
      <c r="G87" s="40">
        <v>0</v>
      </c>
      <c r="H87" s="40">
        <v>0</v>
      </c>
      <c r="I87" s="40">
        <v>0</v>
      </c>
      <c r="J87" s="40">
        <v>0</v>
      </c>
    </row>
    <row r="88" spans="2:10" x14ac:dyDescent="0.25">
      <c r="B88" s="38" t="s">
        <v>172</v>
      </c>
      <c r="C88" s="39" t="s">
        <v>173</v>
      </c>
      <c r="D88" s="40">
        <v>1</v>
      </c>
      <c r="E88" s="40"/>
      <c r="F88" s="40">
        <v>0</v>
      </c>
      <c r="G88" s="40">
        <v>0</v>
      </c>
      <c r="H88" s="40">
        <v>0</v>
      </c>
      <c r="I88" s="40">
        <v>0</v>
      </c>
      <c r="J88" s="40">
        <v>0</v>
      </c>
    </row>
    <row r="89" spans="2:10" x14ac:dyDescent="0.25">
      <c r="B89" s="38" t="s">
        <v>174</v>
      </c>
      <c r="C89" s="39" t="s">
        <v>175</v>
      </c>
      <c r="D89" s="40">
        <v>1</v>
      </c>
      <c r="E89" s="40"/>
      <c r="F89" s="40">
        <v>0</v>
      </c>
      <c r="G89" s="40">
        <v>0</v>
      </c>
      <c r="H89" s="40">
        <v>0</v>
      </c>
      <c r="I89" s="40">
        <v>0</v>
      </c>
      <c r="J89" s="40">
        <v>0</v>
      </c>
    </row>
    <row r="90" spans="2:10" x14ac:dyDescent="0.25">
      <c r="B90" s="38" t="s">
        <v>176</v>
      </c>
      <c r="C90" s="39" t="s">
        <v>177</v>
      </c>
      <c r="D90" s="40">
        <v>1</v>
      </c>
      <c r="E90" s="40"/>
      <c r="F90" s="40">
        <v>0</v>
      </c>
      <c r="G90" s="40">
        <v>0</v>
      </c>
      <c r="H90" s="40">
        <v>0</v>
      </c>
      <c r="I90" s="40">
        <v>0</v>
      </c>
      <c r="J90" s="40">
        <v>0</v>
      </c>
    </row>
    <row r="91" spans="2:10" x14ac:dyDescent="0.25">
      <c r="B91" s="38" t="s">
        <v>178</v>
      </c>
      <c r="C91" s="39" t="s">
        <v>179</v>
      </c>
      <c r="D91" s="40">
        <v>1</v>
      </c>
      <c r="E91" s="40"/>
      <c r="F91" s="40">
        <v>1</v>
      </c>
      <c r="G91" s="40">
        <v>1</v>
      </c>
      <c r="H91" s="40">
        <v>1</v>
      </c>
      <c r="I91" s="40">
        <v>1</v>
      </c>
      <c r="J91" s="40">
        <v>1</v>
      </c>
    </row>
    <row r="92" spans="2:10" x14ac:dyDescent="0.25">
      <c r="B92" s="38" t="s">
        <v>180</v>
      </c>
      <c r="C92" s="39" t="s">
        <v>181</v>
      </c>
      <c r="D92" s="40">
        <v>1</v>
      </c>
      <c r="E92" s="40"/>
      <c r="F92" s="40">
        <v>1</v>
      </c>
      <c r="G92" s="40">
        <v>1</v>
      </c>
      <c r="H92" s="40">
        <v>1</v>
      </c>
      <c r="I92" s="40">
        <v>1</v>
      </c>
      <c r="J92" s="40">
        <v>1</v>
      </c>
    </row>
    <row r="93" spans="2:10" x14ac:dyDescent="0.25">
      <c r="B93" s="38" t="s">
        <v>182</v>
      </c>
      <c r="C93" s="39" t="s">
        <v>183</v>
      </c>
      <c r="D93" s="40">
        <v>1</v>
      </c>
      <c r="E93" s="40"/>
      <c r="F93" s="40">
        <v>1</v>
      </c>
      <c r="G93" s="40">
        <v>1</v>
      </c>
      <c r="H93" s="40">
        <v>1</v>
      </c>
      <c r="I93" s="40">
        <v>1</v>
      </c>
      <c r="J93" s="40">
        <v>1</v>
      </c>
    </row>
    <row r="94" spans="2:10" x14ac:dyDescent="0.25">
      <c r="B94" s="38" t="s">
        <v>184</v>
      </c>
      <c r="C94" s="39" t="s">
        <v>185</v>
      </c>
      <c r="D94" s="40">
        <v>1</v>
      </c>
      <c r="E94" s="40"/>
      <c r="F94" s="40">
        <v>1</v>
      </c>
      <c r="G94" s="40">
        <v>1</v>
      </c>
      <c r="H94" s="40">
        <v>1</v>
      </c>
      <c r="I94" s="40">
        <v>1</v>
      </c>
      <c r="J94" s="40">
        <v>1</v>
      </c>
    </row>
    <row r="95" spans="2:10" x14ac:dyDescent="0.25">
      <c r="B95" s="38" t="s">
        <v>186</v>
      </c>
      <c r="C95" s="39" t="s">
        <v>187</v>
      </c>
      <c r="D95" s="40">
        <v>1</v>
      </c>
      <c r="E95" s="40"/>
      <c r="F95" s="40">
        <v>1</v>
      </c>
      <c r="G95" s="40">
        <v>1</v>
      </c>
      <c r="H95" s="40">
        <v>1</v>
      </c>
      <c r="I95" s="40">
        <v>1</v>
      </c>
      <c r="J95" s="40">
        <v>1</v>
      </c>
    </row>
    <row r="96" spans="2:10" x14ac:dyDescent="0.25">
      <c r="B96" s="38" t="s">
        <v>188</v>
      </c>
      <c r="C96" s="39" t="s">
        <v>189</v>
      </c>
      <c r="D96" s="40">
        <v>1</v>
      </c>
      <c r="E96" s="40"/>
      <c r="F96" s="40">
        <v>1</v>
      </c>
      <c r="G96" s="40">
        <v>1</v>
      </c>
      <c r="H96" s="40">
        <v>1</v>
      </c>
      <c r="I96" s="40">
        <v>1</v>
      </c>
      <c r="J96" s="40">
        <v>1</v>
      </c>
    </row>
    <row r="97" spans="2:10" x14ac:dyDescent="0.25">
      <c r="B97" s="38" t="s">
        <v>190</v>
      </c>
      <c r="C97" s="39" t="s">
        <v>191</v>
      </c>
      <c r="D97" s="40">
        <v>1</v>
      </c>
      <c r="E97" s="40"/>
      <c r="F97" s="40">
        <v>1</v>
      </c>
      <c r="G97" s="40">
        <v>1</v>
      </c>
      <c r="H97" s="40">
        <v>1</v>
      </c>
      <c r="I97" s="40">
        <v>1</v>
      </c>
      <c r="J97" s="40">
        <v>1</v>
      </c>
    </row>
    <row r="98" spans="2:10" x14ac:dyDescent="0.25">
      <c r="B98" s="38" t="s">
        <v>192</v>
      </c>
      <c r="C98" s="39" t="s">
        <v>193</v>
      </c>
      <c r="D98" s="40">
        <v>1</v>
      </c>
      <c r="E98" s="40"/>
      <c r="F98" s="40">
        <v>1</v>
      </c>
      <c r="G98" s="40">
        <v>1</v>
      </c>
      <c r="H98" s="40">
        <v>1</v>
      </c>
      <c r="I98" s="40">
        <v>1</v>
      </c>
      <c r="J98" s="40">
        <v>1</v>
      </c>
    </row>
    <row r="99" spans="2:10" x14ac:dyDescent="0.25">
      <c r="B99" s="38" t="s">
        <v>194</v>
      </c>
      <c r="C99" s="39" t="s">
        <v>195</v>
      </c>
      <c r="D99" s="40">
        <v>1</v>
      </c>
      <c r="E99" s="40"/>
      <c r="F99" s="40">
        <v>0</v>
      </c>
      <c r="G99" s="40">
        <v>0</v>
      </c>
      <c r="H99" s="40">
        <v>0</v>
      </c>
      <c r="I99" s="40">
        <v>0</v>
      </c>
      <c r="J99" s="40">
        <v>0</v>
      </c>
    </row>
    <row r="100" spans="2:10" x14ac:dyDescent="0.25">
      <c r="B100" s="38" t="s">
        <v>196</v>
      </c>
      <c r="C100" s="39" t="s">
        <v>197</v>
      </c>
      <c r="D100" s="40">
        <v>1</v>
      </c>
      <c r="E100" s="40"/>
      <c r="F100" s="40">
        <v>0</v>
      </c>
      <c r="G100" s="40">
        <v>0</v>
      </c>
      <c r="H100" s="40">
        <v>0</v>
      </c>
      <c r="I100" s="40">
        <v>0</v>
      </c>
      <c r="J100" s="40">
        <v>0</v>
      </c>
    </row>
    <row r="101" spans="2:10" x14ac:dyDescent="0.25">
      <c r="B101" s="38" t="s">
        <v>198</v>
      </c>
      <c r="C101" s="39" t="s">
        <v>199</v>
      </c>
      <c r="D101" s="40">
        <v>1</v>
      </c>
      <c r="E101" s="40"/>
      <c r="F101" s="40">
        <v>0</v>
      </c>
      <c r="G101" s="40">
        <v>0</v>
      </c>
      <c r="H101" s="40">
        <v>0</v>
      </c>
      <c r="I101" s="40">
        <v>0</v>
      </c>
      <c r="J101" s="40">
        <v>0</v>
      </c>
    </row>
    <row r="102" spans="2:10" x14ac:dyDescent="0.25">
      <c r="B102" s="38" t="s">
        <v>200</v>
      </c>
      <c r="C102" s="39" t="s">
        <v>201</v>
      </c>
      <c r="D102" s="40">
        <v>1</v>
      </c>
      <c r="E102" s="40"/>
      <c r="F102" s="40">
        <v>0</v>
      </c>
      <c r="G102" s="40">
        <v>0</v>
      </c>
      <c r="H102" s="40">
        <v>0</v>
      </c>
      <c r="I102" s="40">
        <v>0</v>
      </c>
      <c r="J102" s="40">
        <v>0</v>
      </c>
    </row>
    <row r="103" spans="2:10" x14ac:dyDescent="0.25">
      <c r="B103" s="38" t="s">
        <v>202</v>
      </c>
      <c r="C103" s="39" t="s">
        <v>203</v>
      </c>
      <c r="D103" s="40">
        <v>1</v>
      </c>
      <c r="E103" s="40"/>
      <c r="F103" s="40">
        <v>0</v>
      </c>
      <c r="G103" s="40">
        <v>0</v>
      </c>
      <c r="H103" s="40">
        <v>0</v>
      </c>
      <c r="I103" s="40">
        <v>0</v>
      </c>
      <c r="J103" s="40">
        <v>0</v>
      </c>
    </row>
    <row r="104" spans="2:10" x14ac:dyDescent="0.25">
      <c r="B104" s="38" t="s">
        <v>204</v>
      </c>
      <c r="C104" s="39" t="s">
        <v>205</v>
      </c>
      <c r="D104" s="40">
        <v>1</v>
      </c>
      <c r="E104" s="40"/>
      <c r="F104" s="40">
        <v>0</v>
      </c>
      <c r="G104" s="40">
        <v>0</v>
      </c>
      <c r="H104" s="40">
        <v>0</v>
      </c>
      <c r="I104" s="40">
        <v>0</v>
      </c>
      <c r="J104" s="40">
        <v>0</v>
      </c>
    </row>
    <row r="105" spans="2:10" x14ac:dyDescent="0.25">
      <c r="B105" s="38" t="s">
        <v>206</v>
      </c>
      <c r="C105" s="39" t="s">
        <v>207</v>
      </c>
      <c r="D105" s="40">
        <v>1</v>
      </c>
      <c r="E105" s="40"/>
      <c r="F105" s="40">
        <v>0</v>
      </c>
      <c r="G105" s="40">
        <v>0</v>
      </c>
      <c r="H105" s="40">
        <v>0</v>
      </c>
      <c r="I105" s="40">
        <v>0</v>
      </c>
      <c r="J105" s="40">
        <v>0</v>
      </c>
    </row>
    <row r="106" spans="2:10" x14ac:dyDescent="0.25">
      <c r="B106" s="38" t="s">
        <v>208</v>
      </c>
      <c r="C106" s="39" t="s">
        <v>209</v>
      </c>
      <c r="D106" s="40">
        <v>1</v>
      </c>
      <c r="E106" s="40"/>
      <c r="F106" s="40">
        <v>0</v>
      </c>
      <c r="G106" s="40">
        <v>0</v>
      </c>
      <c r="H106" s="40">
        <v>0</v>
      </c>
      <c r="I106" s="40">
        <v>0</v>
      </c>
      <c r="J106" s="40">
        <v>0</v>
      </c>
    </row>
    <row r="107" spans="2:10" x14ac:dyDescent="0.25">
      <c r="B107" s="38" t="s">
        <v>210</v>
      </c>
      <c r="C107" s="39" t="s">
        <v>211</v>
      </c>
      <c r="D107" s="40">
        <v>1</v>
      </c>
      <c r="E107" s="40"/>
      <c r="F107" s="40">
        <v>0</v>
      </c>
      <c r="G107" s="40">
        <v>0</v>
      </c>
      <c r="H107" s="40">
        <v>0</v>
      </c>
      <c r="I107" s="40">
        <v>0</v>
      </c>
      <c r="J107" s="40">
        <v>0</v>
      </c>
    </row>
    <row r="108" spans="2:10" x14ac:dyDescent="0.25">
      <c r="B108" s="38" t="s">
        <v>212</v>
      </c>
      <c r="C108" s="39" t="s">
        <v>213</v>
      </c>
      <c r="D108" s="40">
        <v>1</v>
      </c>
      <c r="E108" s="40"/>
      <c r="F108" s="40">
        <v>0</v>
      </c>
      <c r="G108" s="40">
        <v>0</v>
      </c>
      <c r="H108" s="40">
        <v>0</v>
      </c>
      <c r="I108" s="40">
        <v>0</v>
      </c>
      <c r="J108" s="40">
        <v>0</v>
      </c>
    </row>
    <row r="109" spans="2:10" x14ac:dyDescent="0.25">
      <c r="B109" s="38" t="s">
        <v>214</v>
      </c>
      <c r="C109" s="39" t="s">
        <v>215</v>
      </c>
      <c r="D109" s="40">
        <v>1</v>
      </c>
      <c r="E109" s="40"/>
      <c r="F109" s="40">
        <v>0</v>
      </c>
      <c r="G109" s="40">
        <v>0</v>
      </c>
      <c r="H109" s="40">
        <v>0</v>
      </c>
      <c r="I109" s="40">
        <v>0</v>
      </c>
      <c r="J109" s="40">
        <v>0</v>
      </c>
    </row>
    <row r="110" spans="2:10" x14ac:dyDescent="0.25">
      <c r="B110" s="41"/>
      <c r="C110" s="42"/>
      <c r="D110" s="43"/>
      <c r="E110" s="43"/>
      <c r="F110" s="43"/>
      <c r="G110" s="43"/>
      <c r="H110" s="43"/>
      <c r="I110" s="43"/>
      <c r="J110" s="43"/>
    </row>
    <row r="111" spans="2:10" x14ac:dyDescent="0.25">
      <c r="B111" s="82" t="s">
        <v>216</v>
      </c>
      <c r="C111" s="83"/>
      <c r="D111" s="83"/>
      <c r="E111" s="83"/>
      <c r="F111" s="83"/>
      <c r="G111" s="83"/>
      <c r="H111" s="83"/>
      <c r="I111" s="83"/>
      <c r="J111" s="84"/>
    </row>
    <row r="112" spans="2:10" x14ac:dyDescent="0.25">
      <c r="B112" s="44"/>
    </row>
  </sheetData>
  <autoFilter ref="B14:J109" xr:uid="{00000000-0001-0000-0000-000000000000}"/>
  <mergeCells count="2">
    <mergeCell ref="D13:G13"/>
    <mergeCell ref="B111:J111"/>
  </mergeCells>
  <printOptions horizontalCentered="1"/>
  <pageMargins left="0.7" right="0.7" top="0.75" bottom="0.75" header="0.3" footer="0.3"/>
  <pageSetup scale="82" fitToHeight="0" orientation="portrait"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PET Calculator-Deficit Version</vt:lpstr>
      <vt:lpstr>PET Calculator-Salary Version</vt:lpstr>
      <vt:lpstr>Crosswalk With Rates</vt:lpstr>
      <vt:lpstr>Crosswalk</vt:lpstr>
      <vt:lpstr>Crosswalk!Print_Titles</vt:lpstr>
      <vt:lpstr>'Crosswalk With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Gonzales, Zaccheus</dc:creator>
  <cp:lastModifiedBy>Avalos, Patrice</cp:lastModifiedBy>
  <dcterms:created xsi:type="dcterms:W3CDTF">2023-08-28T16:33:02Z</dcterms:created>
  <dcterms:modified xsi:type="dcterms:W3CDTF">2025-08-05T15:25:27Z</dcterms:modified>
</cp:coreProperties>
</file>