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activeTab="0"/>
  </bookViews>
  <sheets>
    <sheet name="Instructions" sheetId="1" r:id="rId1"/>
    <sheet name="Rate Approval Form" sheetId="2" r:id="rId2"/>
    <sheet name="Description Form" sheetId="3" r:id="rId3"/>
    <sheet name="Cost Study Summary - AMC" sheetId="4" r:id="rId4"/>
    <sheet name="Billable Hours" sheetId="5" r:id="rId5"/>
    <sheet name="Depreciation" sheetId="6" r:id="rId6"/>
  </sheets>
  <definedNames/>
  <calcPr fullCalcOnLoad="1"/>
</workbook>
</file>

<file path=xl/comments3.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4.xml><?xml version="1.0" encoding="utf-8"?>
<comments xmlns="http://schemas.openxmlformats.org/spreadsheetml/2006/main">
  <authors>
    <author>Mendez, Kristina</author>
    <author>Norman, Becca</author>
  </authors>
  <commentList>
    <comment ref="C28" authorId="0">
      <text>
        <r>
          <rPr>
            <b/>
            <sz val="9"/>
            <rFont val="Tahoma"/>
            <family val="2"/>
          </rPr>
          <t>Space:</t>
        </r>
        <r>
          <rPr>
            <sz val="9"/>
            <rFont val="Tahoma"/>
            <family val="2"/>
          </rPr>
          <t xml:space="preserve">
Please refer to Webspace for your SC's square footage. For questions regarding updating Webspace, please contact the Finance Office.
</t>
        </r>
      </text>
    </comment>
    <comment ref="D90" authorId="0">
      <text>
        <r>
          <rPr>
            <b/>
            <sz val="9"/>
            <rFont val="Tahoma"/>
            <family val="2"/>
          </rPr>
          <t>Remaining Time:</t>
        </r>
        <r>
          <rPr>
            <sz val="9"/>
            <rFont val="Tahoma"/>
            <family val="2"/>
          </rPr>
          <t xml:space="preserve">
This cell should be balanced as close to 0 as possible.
</t>
        </r>
      </text>
    </commen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FY20 and FY21. For FY22, run these reports for the most recentely completed period. Be sure to enter that period in cell E5.
</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D52" authorId="0">
      <text>
        <r>
          <rPr>
            <b/>
            <sz val="9"/>
            <rFont val="Tahoma"/>
            <family val="2"/>
          </rPr>
          <t>Other Salaries/Benefits:</t>
        </r>
        <r>
          <rPr>
            <sz val="9"/>
            <rFont val="Tahoma"/>
            <family val="2"/>
          </rPr>
          <t xml:space="preserve">
Provide additional detail including FTE and EID for any employee providing indirect labor.</t>
        </r>
      </text>
    </comment>
    <comment ref="C74" authorId="0">
      <text>
        <r>
          <rPr>
            <b/>
            <sz val="9"/>
            <rFont val="Tahoma"/>
            <family val="2"/>
          </rPr>
          <t>Actual Reserve:</t>
        </r>
        <r>
          <rPr>
            <sz val="9"/>
            <rFont val="Tahoma"/>
            <family val="2"/>
          </rPr>
          <t xml:space="preserve">
Maximum allowable reserve based on total expense is 60 days. If $0, please explain reasoning in part H of the Description Form.</t>
        </r>
      </text>
    </comment>
    <comment ref="D55" authorId="1">
      <text>
        <r>
          <rPr>
            <b/>
            <sz val="9"/>
            <rFont val="Tahoma"/>
            <family val="2"/>
          </rPr>
          <t>Depreciation:</t>
        </r>
        <r>
          <rPr>
            <sz val="9"/>
            <rFont val="Tahoma"/>
            <family val="2"/>
          </rPr>
          <t xml:space="preserve">
Include a list of  equipment that is depreciating on the "Depreciation" tab</t>
        </r>
      </text>
    </comment>
  </commentList>
</comments>
</file>

<file path=xl/sharedStrings.xml><?xml version="1.0" encoding="utf-8"?>
<sst xmlns="http://schemas.openxmlformats.org/spreadsheetml/2006/main" count="233" uniqueCount="196">
  <si>
    <t>Travel</t>
  </si>
  <si>
    <t>Operating</t>
  </si>
  <si>
    <t>Equipment Depreciation</t>
  </si>
  <si>
    <t>Total</t>
  </si>
  <si>
    <t>Total Direct Expenses</t>
  </si>
  <si>
    <t>Indirect Expense per Test</t>
  </si>
  <si>
    <t>Billing Rates for Next Fiscal Year</t>
  </si>
  <si>
    <t>Projected Annual Expenses</t>
  </si>
  <si>
    <t>Direct Costs</t>
  </si>
  <si>
    <t>Product A</t>
  </si>
  <si>
    <t>Product C</t>
  </si>
  <si>
    <t>Product B</t>
  </si>
  <si>
    <t>Sub-Total</t>
  </si>
  <si>
    <t>Product Operating Costs</t>
  </si>
  <si>
    <t>GAR on Direct Costs</t>
  </si>
  <si>
    <t>GAR - AMC</t>
  </si>
  <si>
    <t>GIR - AMC</t>
  </si>
  <si>
    <t>Total Expenses</t>
  </si>
  <si>
    <t>Direct Expenditures</t>
  </si>
  <si>
    <t>Other Salaries/Benefits</t>
  </si>
  <si>
    <t>Service Center Sq Footage</t>
  </si>
  <si>
    <t>GAR</t>
  </si>
  <si>
    <t>GIR</t>
  </si>
  <si>
    <t>Total Direct &amp; Indirect Expenses</t>
  </si>
  <si>
    <t>Estimated Number of Procedures</t>
  </si>
  <si>
    <t>Rate Calculation</t>
  </si>
  <si>
    <t>Indirect Costs</t>
  </si>
  <si>
    <t>FTE</t>
  </si>
  <si>
    <t>Total Indirect Expenses to Allocate</t>
  </si>
  <si>
    <t>Allocate Indirect Costs to Each Service</t>
  </si>
  <si>
    <t>Current Carry Forward</t>
  </si>
  <si>
    <t>Expenses</t>
  </si>
  <si>
    <t>TOTALS</t>
  </si>
  <si>
    <t>NEW Reserve Amount</t>
  </si>
  <si>
    <t>Enter Desired Reserve (In Days)</t>
  </si>
  <si>
    <t>60-day Allowable Reserve - Optional</t>
  </si>
  <si>
    <t>Reserve Adjustment</t>
  </si>
  <si>
    <t>% Effort</t>
  </si>
  <si>
    <t>LABOR COST</t>
  </si>
  <si>
    <t>Name</t>
  </si>
  <si>
    <t>% FTE</t>
  </si>
  <si>
    <t>Grant or Dept support</t>
  </si>
  <si>
    <t>Total Salary ISU to recover</t>
  </si>
  <si>
    <t>Hours Available</t>
  </si>
  <si>
    <t>Minutes Available</t>
  </si>
  <si>
    <t>Employee A</t>
  </si>
  <si>
    <t>Employee B</t>
  </si>
  <si>
    <t>Totals</t>
  </si>
  <si>
    <t>Total Cost per hour</t>
  </si>
  <si>
    <t>Total Hours</t>
  </si>
  <si>
    <t>Total Cost per minute</t>
  </si>
  <si>
    <t>Time</t>
  </si>
  <si>
    <t>Shrinkage</t>
  </si>
  <si>
    <t>Table</t>
  </si>
  <si>
    <t>Billable Time</t>
  </si>
  <si>
    <t>Projected Revenue</t>
  </si>
  <si>
    <t>Time per test</t>
  </si>
  <si>
    <t>Time available</t>
  </si>
  <si>
    <t>Employee C</t>
  </si>
  <si>
    <t>time/test</t>
  </si>
  <si>
    <t>%Effort in SC</t>
  </si>
  <si>
    <t>Vacation</t>
  </si>
  <si>
    <t>Sick</t>
  </si>
  <si>
    <t>Daily</t>
  </si>
  <si>
    <t>Total Hours in Year</t>
  </si>
  <si>
    <t>Estimated Vacation Hours Taken</t>
  </si>
  <si>
    <t>Estimated Sick Hours Taken</t>
  </si>
  <si>
    <t>Estimated % of Day doing Production</t>
  </si>
  <si>
    <t>Minutes</t>
  </si>
  <si>
    <t>Total Annual Salary per year (including fringe benefits)</t>
  </si>
  <si>
    <t>Break-even Time Analysis</t>
  </si>
  <si>
    <t>Introduction</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</si>
  <si>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</si>
  <si>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Purpose</t>
  </si>
  <si>
    <t>Cost Study Submission Process</t>
  </si>
  <si>
    <t>What Happens After the Cost Study is Submitted?</t>
  </si>
  <si>
    <t>What Happens After the Cost Study is Approved?</t>
  </si>
  <si>
    <t>Guidance</t>
  </si>
  <si>
    <t xml:space="preserve">For information about these and other financial guidelines, go to the Accounting Services web site at: </t>
  </si>
  <si>
    <t>Documentation</t>
  </si>
  <si>
    <t>At a minimum, a SC must retain the following documentation for the periods of time noted per University Records Retention Schedule, the CU Records Retention APS, and Schedule 7 of the Colorado State Archives Records Management Manual. Generally, this includes:</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</si>
  <si>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</si>
  <si>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</si>
  <si>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</si>
  <si>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</si>
  <si>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Billing &amp; Pricing Considerations</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</si>
  <si>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</si>
  <si>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1. Internal customers including federally-funded sponsored projects cannot be charged more than actual cost.</t>
  </si>
  <si>
    <t>2. Federally-sponsored projects cannot be charged more or less than any other internal customers.</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</si>
  <si>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</si>
  <si>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</si>
  <si>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Resources</t>
  </si>
  <si>
    <t>University of Colorado Denver Internal Service Center Website:</t>
  </si>
  <si>
    <t>University Administrative Policy Statement on Retention of University Records:</t>
  </si>
  <si>
    <t>PART 220—COST PRINCIPLES FOR EDUCATIONAL INSTITUTIONS (OMB CIRCULAR A-21)</t>
  </si>
  <si>
    <t>Please check one</t>
  </si>
  <si>
    <t>Complete the following:</t>
  </si>
  <si>
    <t>Unit Information</t>
  </si>
  <si>
    <t>Service Center Director Information</t>
  </si>
  <si>
    <t>Department</t>
  </si>
  <si>
    <t>Org Number</t>
  </si>
  <si>
    <t>Phone Number</t>
  </si>
  <si>
    <t>Program</t>
  </si>
  <si>
    <t>E-mail Address</t>
  </si>
  <si>
    <t>Speedtype</t>
  </si>
  <si>
    <t>628XXXXX</t>
  </si>
  <si>
    <t>Preparer Information</t>
  </si>
  <si>
    <t>Service Center Name</t>
  </si>
  <si>
    <t>" " Service Center</t>
  </si>
  <si>
    <t>Effective Date Requested</t>
  </si>
  <si>
    <t xml:space="preserve">Proposal Approval, Recommendation, and Signatures </t>
  </si>
  <si>
    <t>(Must be signed by the Director of the Service Center or PI, Department Fiscal Manager, and if applicable, a Finance Office Reviewer)</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</si>
  <si>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</si>
  <si>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 xml:space="preserve"> Service Center Director or PI</t>
  </si>
  <si>
    <t>Name (Please print or type)</t>
  </si>
  <si>
    <t>Signature</t>
  </si>
  <si>
    <t>Date</t>
  </si>
  <si>
    <t>Department Fiscal Manager</t>
  </si>
  <si>
    <t>Description of Service Center</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</si>
  <si>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</si>
  <si>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</si>
  <si>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 xml:space="preserve">Describe how the service is unique and furthers the mission of the University of Colorado Denver I Anschutz Medical Campus.  Please provide a description of the goods and services to be provided.
</t>
  </si>
  <si>
    <t>B. Customer Base</t>
  </si>
  <si>
    <t>Who is your customer base?  Provide a general description of your customer base (internal to your department, selling to other CU departments, external customers, etc.).</t>
  </si>
  <si>
    <t>C: Revenue Range</t>
  </si>
  <si>
    <t>Considering internal revenues only, what revenue range do you expect to generate?</t>
  </si>
  <si>
    <t>D: Charging sponsored projects</t>
  </si>
  <si>
    <t>Will the activity be charging sponsored projects?</t>
  </si>
  <si>
    <t>F. Support Sources/Subsidies</t>
  </si>
  <si>
    <t>Are subsidies included in the proposed rates?</t>
  </si>
  <si>
    <t>If yes, please identify the type of funding.</t>
  </si>
  <si>
    <t>Speedtype:</t>
  </si>
  <si>
    <t>Is this funding ongoing or one-time?</t>
  </si>
  <si>
    <t>Annual Amount:</t>
  </si>
  <si>
    <t>$</t>
  </si>
  <si>
    <t>One-Time Amount:</t>
  </si>
  <si>
    <t>It is strongly recommended departments identify a support source for service center operating cost overruns. Please identify a speedtype to be used in the event of deficit.</t>
  </si>
  <si>
    <t>It is against policy to purchase capital equipment from the service center Fund 28 speedtype. Please identify the Fund 72 reserve speedtype and any other speedtype that will likely be used for these purchases.</t>
  </si>
  <si>
    <t>G. Rate/Cost Subsidy Description</t>
  </si>
  <si>
    <t>EID</t>
  </si>
  <si>
    <t xml:space="preserve">Total Salary/Benefits </t>
  </si>
  <si>
    <t>% SC Effort</t>
  </si>
  <si>
    <t>XXXXXX</t>
  </si>
  <si>
    <t>Remaining time</t>
  </si>
  <si>
    <t xml:space="preserve">University of Colorado Denver | Anschutz Medical Campus </t>
  </si>
  <si>
    <t>University of Colorado Denver | Anschutz Medical Campus 
Internal Sales Activity Rate Sheet</t>
  </si>
  <si>
    <t>H. Reserve</t>
  </si>
  <si>
    <t>Will this service center accumulate a reserve?</t>
  </si>
  <si>
    <t xml:space="preserve"> Cost Study Summary for:</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</si>
  <si>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</si>
  <si>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</si>
  <si>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r>
      <t>Employee</t>
    </r>
    <r>
      <rPr>
        <sz val="9"/>
        <rFont val="Arial"/>
        <family val="2"/>
      </rPr>
      <t xml:space="preserve"> (please list each individually)</t>
    </r>
  </si>
  <si>
    <t>Prior Year Comparison</t>
  </si>
  <si>
    <t>Beginning Net Assets</t>
  </si>
  <si>
    <t>Total Projected Expense</t>
  </si>
  <si>
    <t>Total Projected Revenue</t>
  </si>
  <si>
    <t>Operating Balance</t>
  </si>
  <si>
    <t>Ending Net Assets</t>
  </si>
  <si>
    <t>Reserve:</t>
  </si>
  <si>
    <t xml:space="preserve">Allowable Cash Reserve:  </t>
  </si>
  <si>
    <t xml:space="preserve">based on FTE </t>
  </si>
  <si>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</si>
  <si>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</si>
  <si>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t>pick one</t>
  </si>
  <si>
    <t>Holidays</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</si>
  <si>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</si>
  <si>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Total Expense for Rate Calculation</t>
  </si>
  <si>
    <t>Description</t>
  </si>
  <si>
    <t>Asset Tag</t>
  </si>
  <si>
    <t>Total Cost</t>
  </si>
  <si>
    <t>Yearly Depreciation</t>
  </si>
  <si>
    <t>What is Depreciating</t>
  </si>
  <si>
    <t>######</t>
  </si>
  <si>
    <t xml:space="preserve">Total Depreciation </t>
  </si>
  <si>
    <t>Quarterly Cost</t>
  </si>
  <si>
    <t>Depreciation Schedule</t>
  </si>
  <si>
    <t>Useful Life (years)</t>
  </si>
  <si>
    <t>Subsidy</t>
  </si>
  <si>
    <t>FY 22 Estimates</t>
  </si>
  <si>
    <t>Instructions</t>
  </si>
  <si>
    <t>You can use this workbook to create up multiple rate calculation sheets.  Please add a new test sheet for each service.</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</si>
  <si>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</si>
  <si>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https://www.cuanschutz.edu/offices/finance-office/services-resources/services/service-centers</t>
  </si>
  <si>
    <t>https://www.ecfr.gov/cgi-bin/text-idx?tpl=/ecfrbrowse/Title02/2cfr200_main_02.tpl</t>
  </si>
  <si>
    <r>
      <t>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t>
    </r>
    <r>
      <rPr>
        <sz val="11"/>
        <rFont val="Arial"/>
        <family val="2"/>
      </rPr>
      <t>. Please retain a copy of the approved cost study in your SC records.</t>
    </r>
  </si>
  <si>
    <t>Subtotal Labor</t>
  </si>
  <si>
    <t>FY23 Internal Service Center Rate Calculation</t>
  </si>
  <si>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xml:space="preserve">.  Once approved, you may use the approved cost study as a guide when entering </t>
    </r>
    <r>
      <rPr>
        <b/>
        <sz val="11"/>
        <rFont val="Arial"/>
        <family val="2"/>
      </rPr>
      <t>FY23</t>
    </r>
    <r>
      <rPr>
        <sz val="11"/>
        <rFont val="Arial"/>
        <family val="2"/>
      </rPr>
      <t xml:space="preserve"> budgets.</t>
    </r>
  </si>
  <si>
    <t>https://www.cu.edu/ope/aps/2006</t>
  </si>
  <si>
    <t>FY20 Actuals</t>
  </si>
  <si>
    <t>FY 21 Actuals</t>
  </si>
  <si>
    <t>FY 22 To Date</t>
  </si>
  <si>
    <t>FY 23 Estimates</t>
  </si>
  <si>
    <t>Actual FY22 Reserve</t>
  </si>
  <si>
    <t>FY22 Inputs - All must have Inputs</t>
  </si>
  <si>
    <r>
      <t xml:space="preserve">Completed cost studies are due to the Finance Office on </t>
    </r>
    <r>
      <rPr>
        <b/>
        <sz val="11"/>
        <color indexed="10"/>
        <rFont val="Arial"/>
        <family val="2"/>
      </rPr>
      <t>3/18/21</t>
    </r>
    <r>
      <rPr>
        <b/>
        <sz val="11"/>
        <rFont val="Arial"/>
        <family val="2"/>
      </rPr>
      <t>.</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</si>
</sst>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000"/>
    <numFmt numFmtId="167" formatCode="_(&quot;$&quot;* #,##0_);_(&quot;$&quot;* \(#,##0\);_(&quot;$&quot;* &quot;-&quot;??_);_(@_)"/>
    <numFmt numFmtId="168" formatCode="[$-409]mmmm\ d\,\ yyyy;@"/>
    <numFmt numFmtId="169" formatCode="mm/dd/yyyy"/>
    <numFmt numFmtId="170" formatCode="0.0%"/>
    <numFmt numFmtId="171" formatCode="#,##0.0_);\(#,##0.0\)"/>
    <numFmt numFmtId="172" formatCode="_(&quot;$&quot;* #,##0.0_);_(&quot;$&quot;* \(#,##0.0\);_(&quot;$&quot;* &quot;-&quot;??_);_(@_)"/>
    <numFmt numFmtId="173" formatCode="&quot;Yes&quot;;&quot;Yes&quot;;&quot;No&quot;"/>
    <numFmt numFmtId="174" formatCode="&quot;True&quot;;&quot;True&quot;;&quot;False&quot;"/>
    <numFmt numFmtId="175" formatCode="&quot;On&quot;;&quot;On&quot;;&quot;Off&quot;"/>
    <numFmt numFmtId="176" formatCode="[$€-2]\ #,##0.00_);[Red]\([$€-2]\ #,##0.00\)"/>
  </numFmts>
  <fonts count="78">
    <font>
      <sz val="10"/>
      <name val="Arial"/>
      <family val="0"/>
    </font>
    <font>
      <sz val="11"/>
      <color indexed="8"/>
      <name val="Calibri"/>
      <family val="2"/>
    </font>
    <font>
      <b/>
      <sz val="10"/>
      <name val="Arial"/>
      <family val="2"/>
    </font>
    <font>
      <sz val="8"/>
      <name val="Arial"/>
      <family val="2"/>
    </font>
    <font>
      <i/>
      <sz val="10"/>
      <name val="Arial"/>
      <family val="2"/>
    </font>
    <font>
      <b/>
      <sz val="12"/>
      <name val="Arial"/>
      <family val="2"/>
    </font>
    <font>
      <b/>
      <sz val="11"/>
      <name val="Arial"/>
      <family val="2"/>
    </font>
    <font>
      <sz val="8"/>
      <name val="Tahoma"/>
      <family val="2"/>
    </font>
    <font>
      <b/>
      <sz val="8"/>
      <name val="Tahoma"/>
      <family val="2"/>
    </font>
    <font>
      <sz val="9"/>
      <name val="Arial"/>
      <family val="2"/>
    </font>
    <font>
      <sz val="9"/>
      <name val="Tahoma"/>
      <family val="2"/>
    </font>
    <font>
      <b/>
      <sz val="9"/>
      <name val="Tahoma"/>
      <family val="2"/>
    </font>
    <font>
      <u val="single"/>
      <sz val="10"/>
      <color indexed="12"/>
      <name val="Arial"/>
      <family val="2"/>
    </font>
    <font>
      <sz val="8"/>
      <color indexed="8"/>
      <name val="Tahoma"/>
      <family val="2"/>
    </font>
    <font>
      <b/>
      <u val="single"/>
      <sz val="8"/>
      <name val="Tahoma"/>
      <family val="2"/>
    </font>
    <font>
      <sz val="11"/>
      <name val="Arial"/>
      <family val="2"/>
    </font>
    <font>
      <u val="single"/>
      <sz val="11"/>
      <name val="Arial"/>
      <family val="2"/>
    </font>
    <font>
      <b/>
      <u val="single"/>
      <sz val="11"/>
      <name val="Arial"/>
      <family val="2"/>
    </font>
    <font>
      <sz val="11"/>
      <color indexed="48"/>
      <name val="Arial"/>
      <family val="2"/>
    </font>
    <font>
      <b/>
      <sz val="11"/>
      <color indexed="8"/>
      <name val="Arial"/>
      <family val="2"/>
    </font>
    <font>
      <i/>
      <sz val="11"/>
      <color indexed="8"/>
      <name val="Arial"/>
      <family val="2"/>
    </font>
    <font>
      <sz val="11"/>
      <color indexed="8"/>
      <name val="Arial"/>
      <family val="2"/>
    </font>
    <font>
      <b/>
      <sz val="9"/>
      <name val="Arial"/>
      <family val="2"/>
    </font>
    <font>
      <i/>
      <sz val="9"/>
      <name val="Arial"/>
      <family val="2"/>
    </font>
    <font>
      <b/>
      <i/>
      <sz val="9"/>
      <name val="Arial"/>
      <family val="2"/>
    </font>
    <font>
      <sz val="12"/>
      <name val="Arial"/>
      <family val="2"/>
    </font>
    <font>
      <u val="single"/>
      <sz val="9"/>
      <name val="Arial"/>
      <family val="2"/>
    </font>
    <font>
      <sz val="10"/>
      <color indexed="8"/>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1"/>
      <color indexed="12"/>
      <name val="Arial"/>
      <family val="2"/>
    </font>
    <font>
      <sz val="11"/>
      <color indexed="10"/>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0"/>
      <name val="Arial"/>
      <family val="2"/>
    </font>
    <font>
      <b/>
      <sz val="11"/>
      <color rgb="FFFF0000"/>
      <name val="Arial"/>
      <family val="2"/>
    </font>
    <font>
      <sz val="11"/>
      <color theme="1"/>
      <name val="Arial"/>
      <family val="2"/>
    </font>
    <font>
      <sz val="11"/>
      <color rgb="FFFF0000"/>
      <name val="Arial"/>
      <family val="2"/>
    </font>
    <font>
      <i/>
      <sz val="11"/>
      <color theme="1"/>
      <name val="Arial"/>
      <family val="2"/>
    </font>
    <font>
      <sz val="11"/>
      <color rgb="FF000000"/>
      <name val="Arial"/>
      <family val="2"/>
    </font>
    <font>
      <b/>
      <sz val="11"/>
      <color theme="1"/>
      <name val="Arial"/>
      <family val="2"/>
    </font>
    <font>
      <sz val="9"/>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B9"/>
        <bgColor indexed="64"/>
      </patternFill>
    </fill>
    <fill>
      <patternFill patternType="solid">
        <fgColor rgb="FFFFFFB7"/>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style="medium"/>
      <top/>
      <bottom/>
    </border>
    <border>
      <left style="medium"/>
      <right/>
      <top/>
      <bottom style="medium"/>
    </border>
    <border>
      <left style="thin"/>
      <right style="thin"/>
      <top style="thin"/>
      <bottom style="thin"/>
    </border>
    <border>
      <left/>
      <right/>
      <top/>
      <bottom style="thin"/>
    </border>
    <border>
      <left/>
      <right/>
      <top/>
      <bottom style="hair"/>
    </border>
    <border>
      <left style="thin"/>
      <right style="thin"/>
      <top/>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top/>
      <bottom style="double"/>
    </border>
    <border>
      <left/>
      <right style="medium"/>
      <top/>
      <bottom style="thin"/>
    </border>
    <border>
      <left style="medium"/>
      <right style="medium"/>
      <top/>
      <bottom style="thin"/>
    </border>
    <border>
      <left style="medium"/>
      <right/>
      <top/>
      <bottom style="thin"/>
    </border>
    <border>
      <left/>
      <right style="medium"/>
      <top/>
      <bottom style="medium"/>
    </border>
    <border>
      <left/>
      <right/>
      <top/>
      <bottom style="mediu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style="medium"/>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medium"/>
      <right style="thin"/>
      <top style="thin">
        <color theme="0" tint="-0.149959996342659"/>
      </top>
      <bottom style="medium"/>
    </border>
    <border>
      <left style="thin"/>
      <right style="thin"/>
      <top style="thin">
        <color theme="0" tint="-0.149959996342659"/>
      </top>
      <bottom style="medium"/>
    </border>
    <border>
      <left style="medium"/>
      <right style="medium"/>
      <top style="medium"/>
      <bottom/>
    </border>
    <border>
      <left style="medium"/>
      <right style="medium"/>
      <top/>
      <bottom style="medium"/>
    </border>
    <border>
      <left/>
      <right/>
      <top style="thin"/>
      <bottom/>
    </border>
    <border>
      <left/>
      <right/>
      <top style="hair"/>
      <bottom style="hair"/>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style="thin"/>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0">
    <xf numFmtId="0" fontId="0" fillId="0" borderId="0" xfId="0" applyAlignment="1">
      <alignment/>
    </xf>
    <xf numFmtId="0" fontId="0" fillId="0" borderId="0" xfId="0" applyFont="1" applyAlignment="1">
      <alignment/>
    </xf>
    <xf numFmtId="0" fontId="0" fillId="0" borderId="0" xfId="60" applyFont="1" applyFill="1" applyBorder="1" applyAlignment="1">
      <alignment wrapText="1"/>
      <protection/>
    </xf>
    <xf numFmtId="9" fontId="0" fillId="0" borderId="0" xfId="60" applyNumberFormat="1" applyFont="1" applyAlignment="1">
      <alignment horizontal="center"/>
      <protection/>
    </xf>
    <xf numFmtId="0" fontId="0" fillId="0" borderId="0" xfId="60" applyFont="1">
      <alignment/>
      <protection/>
    </xf>
    <xf numFmtId="0" fontId="4" fillId="0" borderId="0" xfId="60" applyFont="1">
      <alignment/>
      <protection/>
    </xf>
    <xf numFmtId="0" fontId="2" fillId="0" borderId="0" xfId="60" applyFont="1" applyFill="1" applyBorder="1" applyAlignment="1">
      <alignment horizontal="center"/>
      <protection/>
    </xf>
    <xf numFmtId="0" fontId="0" fillId="0" borderId="0" xfId="60" applyFont="1" applyFill="1" applyBorder="1">
      <alignment/>
      <protection/>
    </xf>
    <xf numFmtId="0" fontId="2" fillId="0" borderId="0" xfId="60" applyFont="1" applyFill="1" applyBorder="1" applyAlignment="1">
      <alignment horizontal="right"/>
      <protection/>
    </xf>
    <xf numFmtId="0" fontId="2" fillId="0" borderId="0" xfId="60" applyFont="1" applyAlignment="1">
      <alignment horizontal="center"/>
      <protection/>
    </xf>
    <xf numFmtId="0" fontId="2" fillId="0" borderId="0" xfId="60" applyFont="1" applyFill="1" applyBorder="1">
      <alignment/>
      <protection/>
    </xf>
    <xf numFmtId="0" fontId="0" fillId="0" borderId="0" xfId="60" applyFont="1" applyFill="1">
      <alignment/>
      <protection/>
    </xf>
    <xf numFmtId="0" fontId="0" fillId="0" borderId="0" xfId="60" applyFont="1" applyAlignment="1">
      <alignment horizontal="center"/>
      <protection/>
    </xf>
    <xf numFmtId="9" fontId="0" fillId="0" borderId="0" xfId="64" applyFont="1" applyAlignment="1">
      <alignment/>
    </xf>
    <xf numFmtId="10" fontId="0" fillId="0" borderId="0" xfId="64" applyNumberFormat="1" applyFont="1" applyFill="1" applyBorder="1" applyAlignment="1">
      <alignment/>
    </xf>
    <xf numFmtId="0" fontId="2" fillId="33" borderId="0" xfId="60" applyFont="1" applyFill="1" applyBorder="1" applyAlignment="1">
      <alignment horizontal="right"/>
      <protection/>
    </xf>
    <xf numFmtId="0" fontId="0" fillId="0" borderId="0" xfId="60" applyFont="1" applyFill="1" applyBorder="1" applyAlignment="1">
      <alignment horizontal="center"/>
      <protection/>
    </xf>
    <xf numFmtId="9" fontId="0" fillId="0" borderId="0" xfId="64" applyFont="1" applyFill="1" applyBorder="1" applyAlignment="1">
      <alignment/>
    </xf>
    <xf numFmtId="164" fontId="0" fillId="0" borderId="0" xfId="42" applyNumberFormat="1" applyFont="1" applyFill="1" applyBorder="1" applyAlignment="1">
      <alignment/>
    </xf>
    <xf numFmtId="0" fontId="0" fillId="0" borderId="0" xfId="60" applyFont="1" applyAlignment="1">
      <alignment/>
      <protection/>
    </xf>
    <xf numFmtId="0" fontId="0" fillId="0" borderId="0" xfId="60" applyFont="1" applyFill="1" applyBorder="1" applyAlignment="1">
      <alignment horizontal="center" vertical="center" wrapText="1"/>
      <protection/>
    </xf>
    <xf numFmtId="9" fontId="0" fillId="0" borderId="0" xfId="60" applyNumberFormat="1" applyFont="1" applyFill="1" applyBorder="1" applyAlignment="1">
      <alignment horizontal="center"/>
      <protection/>
    </xf>
    <xf numFmtId="9" fontId="0" fillId="0" borderId="0" xfId="60" applyNumberFormat="1" applyFont="1" applyFill="1" applyBorder="1">
      <alignment/>
      <protection/>
    </xf>
    <xf numFmtId="164" fontId="0" fillId="0" borderId="0" xfId="60" applyNumberFormat="1" applyFont="1" applyFill="1" applyBorder="1">
      <alignment/>
      <protection/>
    </xf>
    <xf numFmtId="0" fontId="0" fillId="0" borderId="0" xfId="60" applyFont="1" applyFill="1" applyBorder="1" applyAlignment="1">
      <alignment/>
      <protection/>
    </xf>
    <xf numFmtId="10" fontId="2" fillId="0" borderId="0" xfId="64" applyNumberFormat="1" applyFont="1" applyFill="1" applyBorder="1" applyAlignment="1">
      <alignment/>
    </xf>
    <xf numFmtId="3" fontId="2" fillId="0" borderId="0" xfId="60" applyNumberFormat="1" applyFont="1" applyFill="1" applyBorder="1">
      <alignment/>
      <protection/>
    </xf>
    <xf numFmtId="0" fontId="0" fillId="0" borderId="10"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1" xfId="60" applyFont="1" applyBorder="1" applyAlignment="1">
      <alignment horizontal="center" vertical="center" wrapText="1"/>
      <protection/>
    </xf>
    <xf numFmtId="0" fontId="0" fillId="0" borderId="12" xfId="60" applyFont="1" applyFill="1" applyBorder="1" applyAlignment="1">
      <alignment horizontal="center" vertical="center" wrapText="1"/>
      <protection/>
    </xf>
    <xf numFmtId="0" fontId="0" fillId="0" borderId="10" xfId="60" applyFont="1" applyFill="1" applyBorder="1" applyAlignment="1">
      <alignment horizontal="center" vertical="center" wrapText="1"/>
      <protection/>
    </xf>
    <xf numFmtId="0" fontId="0" fillId="0" borderId="13" xfId="60" applyFont="1" applyBorder="1">
      <alignment/>
      <protection/>
    </xf>
    <xf numFmtId="0" fontId="0" fillId="0" borderId="14" xfId="60" applyFont="1" applyBorder="1">
      <alignment/>
      <protection/>
    </xf>
    <xf numFmtId="0" fontId="0" fillId="0" borderId="15" xfId="60" applyFont="1" applyBorder="1">
      <alignment/>
      <protection/>
    </xf>
    <xf numFmtId="0" fontId="0" fillId="0" borderId="16" xfId="60" applyFont="1" applyBorder="1">
      <alignment/>
      <protection/>
    </xf>
    <xf numFmtId="42" fontId="0" fillId="0" borderId="14" xfId="60" applyNumberFormat="1" applyFont="1" applyBorder="1">
      <alignment/>
      <protection/>
    </xf>
    <xf numFmtId="5" fontId="0" fillId="0" borderId="13" xfId="60" applyNumberFormat="1" applyFont="1" applyBorder="1">
      <alignment/>
      <protection/>
    </xf>
    <xf numFmtId="0" fontId="0" fillId="0" borderId="0" xfId="60" applyFont="1" applyBorder="1">
      <alignment/>
      <protection/>
    </xf>
    <xf numFmtId="5" fontId="0" fillId="0" borderId="0" xfId="60" applyNumberFormat="1" applyFont="1" applyBorder="1">
      <alignment/>
      <protection/>
    </xf>
    <xf numFmtId="44" fontId="0" fillId="0" borderId="17" xfId="44" applyFont="1" applyBorder="1" applyAlignment="1">
      <alignment/>
    </xf>
    <xf numFmtId="5" fontId="0" fillId="0" borderId="17" xfId="60" applyNumberFormat="1" applyFont="1" applyFill="1" applyBorder="1">
      <alignment/>
      <protection/>
    </xf>
    <xf numFmtId="0" fontId="0" fillId="0" borderId="14" xfId="60" applyFont="1" applyBorder="1" applyAlignment="1">
      <alignment horizontal="center" vertical="center"/>
      <protection/>
    </xf>
    <xf numFmtId="0" fontId="2" fillId="33" borderId="18" xfId="60" applyFont="1" applyFill="1" applyBorder="1" applyAlignment="1">
      <alignment horizontal="center"/>
      <protection/>
    </xf>
    <xf numFmtId="0" fontId="0" fillId="0" borderId="14" xfId="60" applyFont="1" applyFill="1" applyBorder="1" applyAlignment="1">
      <alignment horizontal="center"/>
      <protection/>
    </xf>
    <xf numFmtId="0" fontId="0" fillId="0" borderId="12" xfId="60" applyFont="1" applyBorder="1" applyAlignment="1">
      <alignment horizontal="center" vertical="center" wrapText="1"/>
      <protection/>
    </xf>
    <xf numFmtId="44" fontId="0" fillId="0" borderId="14" xfId="44" applyFont="1" applyBorder="1" applyAlignment="1">
      <alignment/>
    </xf>
    <xf numFmtId="5" fontId="0" fillId="0" borderId="14" xfId="60" applyNumberFormat="1" applyFont="1" applyFill="1" applyBorder="1">
      <alignment/>
      <protection/>
    </xf>
    <xf numFmtId="5" fontId="0" fillId="0" borderId="14" xfId="60" applyNumberFormat="1" applyFont="1" applyBorder="1">
      <alignment/>
      <protection/>
    </xf>
    <xf numFmtId="0" fontId="15" fillId="0" borderId="0" xfId="60" applyFont="1" applyAlignment="1">
      <alignment horizontal="left" wrapText="1"/>
      <protection/>
    </xf>
    <xf numFmtId="0" fontId="15" fillId="0" borderId="0" xfId="0" applyFont="1" applyAlignment="1">
      <alignment/>
    </xf>
    <xf numFmtId="0" fontId="6" fillId="0" borderId="0" xfId="61" applyFont="1" applyProtection="1">
      <alignment/>
      <protection locked="0"/>
    </xf>
    <xf numFmtId="0" fontId="69" fillId="0" borderId="0" xfId="54" applyNumberFormat="1" applyFont="1" applyAlignment="1">
      <alignment horizontal="left" wrapText="1"/>
    </xf>
    <xf numFmtId="0" fontId="69" fillId="0" borderId="0" xfId="54" applyFont="1" applyAlignment="1" applyProtection="1">
      <alignment/>
      <protection/>
    </xf>
    <xf numFmtId="0" fontId="16" fillId="0" borderId="0" xfId="55" applyFont="1" applyAlignment="1" applyProtection="1">
      <alignment/>
      <protection/>
    </xf>
    <xf numFmtId="0" fontId="6" fillId="0" borderId="0" xfId="60" applyFont="1" applyAlignment="1">
      <alignment horizontal="center"/>
      <protection/>
    </xf>
    <xf numFmtId="0" fontId="15" fillId="0" borderId="0" xfId="60" applyFont="1">
      <alignment/>
      <protection/>
    </xf>
    <xf numFmtId="0" fontId="15" fillId="0" borderId="0" xfId="60" applyFont="1" applyBorder="1">
      <alignment/>
      <protection/>
    </xf>
    <xf numFmtId="0" fontId="15" fillId="0" borderId="0" xfId="60" applyFont="1" applyFill="1">
      <alignment/>
      <protection/>
    </xf>
    <xf numFmtId="0" fontId="70" fillId="0" borderId="0" xfId="60" applyFont="1" applyAlignment="1">
      <alignment horizontal="center"/>
      <protection/>
    </xf>
    <xf numFmtId="0" fontId="17" fillId="0" borderId="0" xfId="60" applyFont="1" applyAlignment="1">
      <alignment wrapText="1"/>
      <protection/>
    </xf>
    <xf numFmtId="0" fontId="15" fillId="0" borderId="0" xfId="60" applyFont="1" applyAlignment="1">
      <alignment wrapText="1"/>
      <protection/>
    </xf>
    <xf numFmtId="0" fontId="15" fillId="0" borderId="0" xfId="60" applyFont="1" applyFill="1" applyAlignment="1">
      <alignment wrapText="1"/>
      <protection/>
    </xf>
    <xf numFmtId="0" fontId="6" fillId="0" borderId="0" xfId="60" applyFont="1" applyAlignment="1">
      <alignment horizontal="left" wrapText="1"/>
      <protection/>
    </xf>
    <xf numFmtId="0" fontId="15" fillId="0" borderId="0" xfId="60" applyFont="1" applyBorder="1" applyAlignment="1">
      <alignment horizontal="left" wrapText="1"/>
      <protection/>
    </xf>
    <xf numFmtId="0" fontId="15" fillId="0" borderId="0" xfId="60" applyFont="1" applyAlignment="1">
      <alignment horizontal="left"/>
      <protection/>
    </xf>
    <xf numFmtId="0" fontId="15" fillId="0" borderId="0" xfId="60" applyFont="1" applyAlignment="1">
      <alignment horizontal="left" wrapText="1" indent="1"/>
      <protection/>
    </xf>
    <xf numFmtId="0" fontId="6" fillId="0" borderId="19" xfId="60" applyFont="1" applyBorder="1" applyAlignment="1">
      <alignment horizontal="left" wrapText="1"/>
      <protection/>
    </xf>
    <xf numFmtId="0" fontId="17" fillId="0" borderId="0" xfId="60" applyFont="1" applyAlignment="1">
      <alignment horizontal="left" wrapText="1"/>
      <protection/>
    </xf>
    <xf numFmtId="0" fontId="15" fillId="0" borderId="0" xfId="60" applyFont="1" applyFill="1" applyAlignment="1">
      <alignment horizontal="left" wrapText="1" indent="1"/>
      <protection/>
    </xf>
    <xf numFmtId="0" fontId="17" fillId="0" borderId="0" xfId="60" applyFont="1" applyFill="1" applyAlignment="1">
      <alignment wrapText="1"/>
      <protection/>
    </xf>
    <xf numFmtId="0" fontId="71" fillId="0" borderId="0" xfId="61" applyFont="1">
      <alignment/>
      <protection/>
    </xf>
    <xf numFmtId="0" fontId="72" fillId="0" borderId="0" xfId="61" applyFont="1">
      <alignment/>
      <protection/>
    </xf>
    <xf numFmtId="0" fontId="19" fillId="0" borderId="0" xfId="61" applyFont="1" applyProtection="1">
      <alignment/>
      <protection locked="0"/>
    </xf>
    <xf numFmtId="0" fontId="71" fillId="0" borderId="0" xfId="61" applyFont="1" applyProtection="1">
      <alignment/>
      <protection locked="0"/>
    </xf>
    <xf numFmtId="0" fontId="71" fillId="0" borderId="19" xfId="61" applyNumberFormat="1" applyFont="1" applyFill="1" applyBorder="1" applyAlignment="1" applyProtection="1">
      <alignment horizontal="center" vertical="top"/>
      <protection/>
    </xf>
    <xf numFmtId="44" fontId="71" fillId="0" borderId="19" xfId="46" applyFont="1" applyFill="1" applyBorder="1" applyAlignment="1" applyProtection="1">
      <alignment vertical="top"/>
      <protection/>
    </xf>
    <xf numFmtId="170" fontId="71" fillId="0" borderId="19" xfId="65" applyNumberFormat="1" applyFont="1" applyFill="1" applyBorder="1" applyAlignment="1" applyProtection="1">
      <alignment horizontal="right" vertical="top"/>
      <protection/>
    </xf>
    <xf numFmtId="0" fontId="71" fillId="0" borderId="0" xfId="61" applyFont="1" applyAlignment="1">
      <alignment vertical="top"/>
      <protection/>
    </xf>
    <xf numFmtId="0" fontId="71" fillId="0" borderId="0" xfId="61" applyFont="1" applyFill="1" applyBorder="1" applyAlignment="1">
      <alignment vertical="top" wrapText="1"/>
      <protection/>
    </xf>
    <xf numFmtId="0" fontId="71" fillId="0" borderId="0" xfId="61" applyFont="1" applyBorder="1" applyAlignment="1" applyProtection="1">
      <alignment horizontal="left" vertical="top" wrapText="1"/>
      <protection locked="0"/>
    </xf>
    <xf numFmtId="7" fontId="71" fillId="0" borderId="0" xfId="61" applyNumberFormat="1" applyFont="1" applyBorder="1" applyAlignment="1" applyProtection="1">
      <alignment vertical="top"/>
      <protection locked="0"/>
    </xf>
    <xf numFmtId="0" fontId="71" fillId="0" borderId="0" xfId="61" applyFont="1" applyBorder="1" applyAlignment="1" applyProtection="1">
      <alignment horizontal="center" vertical="top"/>
      <protection locked="0"/>
    </xf>
    <xf numFmtId="0" fontId="71" fillId="0" borderId="0" xfId="61" applyFont="1" applyBorder="1" applyAlignment="1" applyProtection="1">
      <alignment vertical="top"/>
      <protection locked="0"/>
    </xf>
    <xf numFmtId="0" fontId="15" fillId="0" borderId="0" xfId="61" applyFont="1" applyFill="1" applyBorder="1" applyAlignment="1">
      <alignment vertical="top"/>
      <protection/>
    </xf>
    <xf numFmtId="0" fontId="71" fillId="0" borderId="0" xfId="61" applyFont="1" applyBorder="1" applyAlignment="1" applyProtection="1">
      <alignment wrapText="1"/>
      <protection locked="0"/>
    </xf>
    <xf numFmtId="0" fontId="71" fillId="0" borderId="0" xfId="61" applyFont="1" applyFill="1" applyBorder="1" applyAlignment="1">
      <alignment vertical="top"/>
      <protection/>
    </xf>
    <xf numFmtId="0" fontId="71" fillId="0" borderId="0" xfId="61" applyFont="1" applyAlignment="1">
      <alignment wrapText="1"/>
      <protection/>
    </xf>
    <xf numFmtId="0" fontId="73" fillId="0" borderId="0" xfId="61" applyFont="1" applyProtection="1">
      <alignment/>
      <protection locked="0"/>
    </xf>
    <xf numFmtId="0" fontId="74" fillId="0" borderId="0" xfId="0" applyFont="1" applyAlignment="1">
      <alignment/>
    </xf>
    <xf numFmtId="0" fontId="75" fillId="0" borderId="0" xfId="61" applyFont="1" applyProtection="1">
      <alignment/>
      <protection locked="0"/>
    </xf>
    <xf numFmtId="0" fontId="71" fillId="0" borderId="0" xfId="61" applyFont="1" applyAlignment="1">
      <alignment horizontal="right"/>
      <protection/>
    </xf>
    <xf numFmtId="0" fontId="71" fillId="0" borderId="0" xfId="61" applyFont="1" applyAlignment="1" applyProtection="1">
      <alignment horizontal="right"/>
      <protection locked="0"/>
    </xf>
    <xf numFmtId="0" fontId="71" fillId="0" borderId="20" xfId="61" applyFont="1" applyBorder="1" applyProtection="1">
      <alignment/>
      <protection locked="0"/>
    </xf>
    <xf numFmtId="0" fontId="71" fillId="0" borderId="0" xfId="61" applyFont="1" applyBorder="1" applyProtection="1">
      <alignment/>
      <protection locked="0"/>
    </xf>
    <xf numFmtId="0" fontId="19" fillId="0" borderId="0" xfId="61" applyFont="1" applyAlignment="1" applyProtection="1">
      <alignment horizontal="left"/>
      <protection locked="0"/>
    </xf>
    <xf numFmtId="0" fontId="75" fillId="0" borderId="0" xfId="61" applyFont="1">
      <alignment/>
      <protection/>
    </xf>
    <xf numFmtId="0" fontId="73" fillId="0" borderId="0" xfId="61" applyFont="1">
      <alignment/>
      <protection/>
    </xf>
    <xf numFmtId="0" fontId="21" fillId="0" borderId="0" xfId="61" applyFont="1" applyProtection="1">
      <alignment/>
      <protection locked="0"/>
    </xf>
    <xf numFmtId="0" fontId="72" fillId="0" borderId="0" xfId="61" applyFont="1" applyProtection="1">
      <alignment/>
      <protection/>
    </xf>
    <xf numFmtId="0" fontId="69" fillId="0" borderId="0" xfId="56" applyFont="1" applyAlignment="1" applyProtection="1">
      <alignment horizontal="right"/>
      <protection/>
    </xf>
    <xf numFmtId="0" fontId="19" fillId="0" borderId="0" xfId="61" applyFont="1" applyProtection="1">
      <alignment/>
      <protection/>
    </xf>
    <xf numFmtId="0" fontId="73" fillId="0" borderId="0" xfId="61" applyFont="1" applyProtection="1">
      <alignment/>
      <protection/>
    </xf>
    <xf numFmtId="0" fontId="71" fillId="0" borderId="0" xfId="61" applyFont="1" applyAlignment="1" applyProtection="1">
      <alignment horizontal="left" vertical="top" wrapText="1"/>
      <protection/>
    </xf>
    <xf numFmtId="0" fontId="73" fillId="0" borderId="0" xfId="61" applyFont="1" applyAlignment="1" applyProtection="1">
      <alignment horizontal="left"/>
      <protection/>
    </xf>
    <xf numFmtId="0" fontId="71" fillId="0" borderId="0" xfId="61" applyFont="1" applyAlignment="1" applyProtection="1">
      <alignment horizontal="left" vertical="top"/>
      <protection/>
    </xf>
    <xf numFmtId="0" fontId="71" fillId="0" borderId="0" xfId="61" applyFont="1" applyBorder="1" applyAlignment="1" applyProtection="1">
      <alignment horizontal="left" vertical="top" wrapText="1"/>
      <protection/>
    </xf>
    <xf numFmtId="0" fontId="71" fillId="32" borderId="21" xfId="61" applyFont="1" applyFill="1" applyBorder="1" applyAlignment="1" applyProtection="1">
      <alignment horizontal="left" vertical="top" shrinkToFit="1"/>
      <protection locked="0"/>
    </xf>
    <xf numFmtId="0" fontId="71" fillId="0" borderId="21" xfId="61" applyFont="1" applyBorder="1" applyAlignment="1" applyProtection="1">
      <alignment horizontal="left" vertical="top" shrinkToFit="1"/>
      <protection locked="0"/>
    </xf>
    <xf numFmtId="2" fontId="71" fillId="32" borderId="21" xfId="61" applyNumberFormat="1" applyFont="1" applyFill="1" applyBorder="1" applyAlignment="1" applyProtection="1">
      <alignment horizontal="left" vertical="top" shrinkToFit="1"/>
      <protection locked="0"/>
    </xf>
    <xf numFmtId="0" fontId="71" fillId="32" borderId="21" xfId="61" applyNumberFormat="1" applyFont="1" applyFill="1" applyBorder="1" applyAlignment="1" applyProtection="1">
      <alignment horizontal="left" vertical="top" shrinkToFit="1"/>
      <protection locked="0"/>
    </xf>
    <xf numFmtId="168" fontId="71" fillId="32" borderId="21" xfId="61" applyNumberFormat="1" applyFont="1" applyFill="1" applyBorder="1" applyAlignment="1" applyProtection="1">
      <alignment horizontal="left" vertical="top" shrinkToFit="1"/>
      <protection locked="0"/>
    </xf>
    <xf numFmtId="0" fontId="71" fillId="0" borderId="0" xfId="61" applyFont="1" applyBorder="1" applyProtection="1">
      <alignment/>
      <protection/>
    </xf>
    <xf numFmtId="0" fontId="73" fillId="0" borderId="0" xfId="61" applyNumberFormat="1" applyFont="1" applyAlignment="1" applyProtection="1">
      <alignment horizontal="left" vertical="top" wrapText="1"/>
      <protection/>
    </xf>
    <xf numFmtId="0" fontId="71" fillId="0" borderId="0" xfId="61" applyFont="1" applyAlignment="1" applyProtection="1">
      <alignment horizontal="left" wrapText="1"/>
      <protection/>
    </xf>
    <xf numFmtId="0" fontId="71" fillId="0" borderId="20" xfId="61" applyFont="1" applyBorder="1" applyProtection="1">
      <alignment/>
      <protection/>
    </xf>
    <xf numFmtId="0" fontId="71" fillId="0" borderId="0" xfId="61" applyFont="1" applyBorder="1" applyAlignment="1" applyProtection="1">
      <alignment horizontal="center"/>
      <protection/>
    </xf>
    <xf numFmtId="0" fontId="74" fillId="0" borderId="0" xfId="60" applyFont="1">
      <alignment/>
      <protection/>
    </xf>
    <xf numFmtId="0" fontId="9" fillId="0" borderId="0" xfId="0" applyFont="1" applyFill="1" applyAlignment="1">
      <alignment horizontal="right"/>
    </xf>
    <xf numFmtId="0" fontId="9" fillId="0" borderId="0" xfId="0" applyFont="1" applyFill="1" applyAlignment="1">
      <alignment/>
    </xf>
    <xf numFmtId="0" fontId="22" fillId="0" borderId="0" xfId="0" applyFont="1" applyFill="1" applyAlignment="1">
      <alignment horizontal="center" vertical="center"/>
    </xf>
    <xf numFmtId="6" fontId="9" fillId="0" borderId="0" xfId="0" applyNumberFormat="1" applyFont="1" applyFill="1" applyAlignment="1">
      <alignment/>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3" fillId="0" borderId="0" xfId="0" applyFont="1" applyFill="1" applyBorder="1" applyAlignment="1">
      <alignment/>
    </xf>
    <xf numFmtId="0" fontId="22" fillId="0" borderId="0" xfId="0"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horizontal="center"/>
    </xf>
    <xf numFmtId="3" fontId="9" fillId="0" borderId="0" xfId="0" applyNumberFormat="1" applyFont="1" applyFill="1" applyBorder="1" applyAlignment="1">
      <alignment/>
    </xf>
    <xf numFmtId="2" fontId="9" fillId="0" borderId="0" xfId="0" applyNumberFormat="1" applyFont="1" applyFill="1" applyBorder="1" applyAlignment="1">
      <alignment/>
    </xf>
    <xf numFmtId="0" fontId="9" fillId="0" borderId="20" xfId="0" applyFont="1" applyFill="1" applyBorder="1" applyAlignment="1">
      <alignment/>
    </xf>
    <xf numFmtId="3" fontId="9" fillId="0" borderId="20" xfId="0" applyNumberFormat="1" applyFont="1" applyFill="1" applyBorder="1" applyAlignment="1">
      <alignment/>
    </xf>
    <xf numFmtId="2" fontId="9" fillId="0" borderId="20" xfId="0" applyNumberFormat="1" applyFont="1" applyFill="1" applyBorder="1" applyAlignment="1">
      <alignment/>
    </xf>
    <xf numFmtId="0" fontId="22" fillId="0" borderId="0" xfId="0" applyFont="1" applyFill="1" applyBorder="1" applyAlignment="1">
      <alignment horizontal="right"/>
    </xf>
    <xf numFmtId="0" fontId="23" fillId="0" borderId="0" xfId="60" applyFont="1" applyFill="1" applyBorder="1" applyAlignment="1">
      <alignment horizontal="left"/>
      <protection/>
    </xf>
    <xf numFmtId="3" fontId="9" fillId="0" borderId="0" xfId="42" applyNumberFormat="1"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3" fontId="9" fillId="0" borderId="0" xfId="0" applyNumberFormat="1" applyFont="1" applyFill="1" applyAlignment="1">
      <alignment/>
    </xf>
    <xf numFmtId="0" fontId="22" fillId="0" borderId="0" xfId="0" applyFont="1" applyFill="1" applyAlignment="1">
      <alignment horizontal="center"/>
    </xf>
    <xf numFmtId="0" fontId="22" fillId="0" borderId="0" xfId="0" applyFont="1" applyFill="1" applyAlignment="1">
      <alignment/>
    </xf>
    <xf numFmtId="0" fontId="5" fillId="0" borderId="0" xfId="0" applyFont="1" applyFill="1" applyAlignment="1">
      <alignment vertical="center"/>
    </xf>
    <xf numFmtId="0" fontId="25" fillId="0" borderId="0" xfId="0" applyFont="1" applyFill="1" applyAlignment="1">
      <alignment horizontal="right"/>
    </xf>
    <xf numFmtId="0" fontId="25" fillId="0" borderId="0" xfId="0" applyFont="1" applyFill="1" applyAlignment="1">
      <alignment/>
    </xf>
    <xf numFmtId="5" fontId="9" fillId="0" borderId="22" xfId="0" applyNumberFormat="1" applyFont="1" applyFill="1" applyBorder="1" applyAlignment="1">
      <alignment/>
    </xf>
    <xf numFmtId="0" fontId="5" fillId="0" borderId="0" xfId="0" applyFont="1" applyFill="1" applyAlignment="1">
      <alignment/>
    </xf>
    <xf numFmtId="0" fontId="25" fillId="0" borderId="0" xfId="0" applyFont="1" applyFill="1" applyAlignment="1">
      <alignment vertical="center"/>
    </xf>
    <xf numFmtId="0" fontId="9" fillId="0" borderId="23" xfId="0" applyFont="1" applyFill="1" applyBorder="1" applyAlignment="1">
      <alignment/>
    </xf>
    <xf numFmtId="42" fontId="22" fillId="0" borderId="0" xfId="0" applyNumberFormat="1" applyFont="1" applyFill="1" applyBorder="1" applyAlignment="1">
      <alignment horizontal="center"/>
    </xf>
    <xf numFmtId="0" fontId="9" fillId="0" borderId="24" xfId="0" applyFont="1" applyFill="1" applyBorder="1" applyAlignment="1">
      <alignment/>
    </xf>
    <xf numFmtId="42" fontId="22" fillId="0" borderId="25" xfId="0" applyNumberFormat="1" applyFont="1" applyFill="1" applyBorder="1" applyAlignment="1">
      <alignment/>
    </xf>
    <xf numFmtId="42" fontId="22" fillId="0" borderId="0" xfId="0" applyNumberFormat="1" applyFont="1" applyFill="1" applyBorder="1" applyAlignment="1">
      <alignment/>
    </xf>
    <xf numFmtId="42" fontId="22" fillId="0" borderId="22" xfId="0" applyNumberFormat="1" applyFont="1" applyFill="1" applyBorder="1" applyAlignment="1">
      <alignment/>
    </xf>
    <xf numFmtId="0" fontId="22" fillId="0" borderId="25" xfId="0" applyFont="1" applyFill="1" applyBorder="1" applyAlignment="1">
      <alignment/>
    </xf>
    <xf numFmtId="42" fontId="9" fillId="0" borderId="25" xfId="0" applyNumberFormat="1" applyFont="1" applyFill="1" applyBorder="1" applyAlignment="1">
      <alignment/>
    </xf>
    <xf numFmtId="42" fontId="9" fillId="0" borderId="0" xfId="0" applyNumberFormat="1" applyFont="1" applyFill="1" applyBorder="1" applyAlignment="1">
      <alignment/>
    </xf>
    <xf numFmtId="42" fontId="9" fillId="0" borderId="22" xfId="0" applyNumberFormat="1" applyFont="1" applyFill="1" applyBorder="1" applyAlignment="1">
      <alignment/>
    </xf>
    <xf numFmtId="0" fontId="9" fillId="0" borderId="24" xfId="0" applyFont="1" applyFill="1" applyBorder="1" applyAlignment="1">
      <alignment horizontal="left" indent="1"/>
    </xf>
    <xf numFmtId="0" fontId="9" fillId="0" borderId="26" xfId="0" applyFont="1" applyFill="1" applyBorder="1" applyAlignment="1">
      <alignment horizontal="left" indent="1"/>
    </xf>
    <xf numFmtId="0" fontId="23" fillId="0" borderId="24" xfId="0" applyFont="1" applyFill="1" applyBorder="1" applyAlignment="1">
      <alignment horizontal="right" indent="1"/>
    </xf>
    <xf numFmtId="5" fontId="9" fillId="0" borderId="25" xfId="0" applyNumberFormat="1" applyFont="1" applyFill="1" applyBorder="1" applyAlignment="1">
      <alignment/>
    </xf>
    <xf numFmtId="5" fontId="9" fillId="0" borderId="0" xfId="0" applyNumberFormat="1" applyFont="1" applyFill="1" applyBorder="1" applyAlignment="1">
      <alignment/>
    </xf>
    <xf numFmtId="0" fontId="9" fillId="0" borderId="25" xfId="0" applyFont="1" applyFill="1" applyBorder="1" applyAlignment="1">
      <alignment/>
    </xf>
    <xf numFmtId="0" fontId="9" fillId="0" borderId="26" xfId="0" applyFont="1" applyFill="1" applyBorder="1" applyAlignment="1">
      <alignment/>
    </xf>
    <xf numFmtId="42" fontId="9" fillId="0" borderId="27" xfId="0" applyNumberFormat="1" applyFont="1" applyFill="1" applyBorder="1" applyAlignment="1">
      <alignment/>
    </xf>
    <xf numFmtId="42" fontId="9" fillId="0" borderId="28" xfId="0" applyNumberFormat="1" applyFont="1" applyFill="1" applyBorder="1" applyAlignment="1">
      <alignment/>
    </xf>
    <xf numFmtId="0" fontId="9" fillId="0" borderId="27" xfId="0" applyFont="1" applyFill="1" applyBorder="1" applyAlignment="1">
      <alignment/>
    </xf>
    <xf numFmtId="42" fontId="9" fillId="0" borderId="0" xfId="0" applyNumberFormat="1" applyFont="1" applyFill="1" applyAlignment="1">
      <alignment/>
    </xf>
    <xf numFmtId="5" fontId="9" fillId="0" borderId="0" xfId="0" applyNumberFormat="1" applyFont="1" applyFill="1" applyAlignment="1">
      <alignment/>
    </xf>
    <xf numFmtId="44" fontId="22" fillId="0" borderId="0" xfId="0" applyNumberFormat="1" applyFont="1" applyFill="1" applyAlignment="1">
      <alignment/>
    </xf>
    <xf numFmtId="10" fontId="9" fillId="0" borderId="0" xfId="0" applyNumberFormat="1" applyFont="1" applyFill="1" applyAlignment="1">
      <alignment/>
    </xf>
    <xf numFmtId="4" fontId="9" fillId="0" borderId="0" xfId="0" applyNumberFormat="1" applyFont="1" applyFill="1" applyAlignment="1">
      <alignment/>
    </xf>
    <xf numFmtId="165" fontId="9" fillId="0" borderId="0" xfId="0" applyNumberFormat="1" applyFont="1" applyFill="1" applyAlignment="1">
      <alignment/>
    </xf>
    <xf numFmtId="0" fontId="22" fillId="0" borderId="19" xfId="0" applyFont="1" applyFill="1" applyBorder="1" applyAlignment="1">
      <alignment horizontal="center" vertical="center"/>
    </xf>
    <xf numFmtId="0" fontId="22" fillId="0" borderId="0" xfId="60" applyFont="1" applyFill="1" applyBorder="1" applyAlignment="1">
      <alignment horizontal="center" vertical="center" wrapText="1"/>
      <protection/>
    </xf>
    <xf numFmtId="6" fontId="22" fillId="0" borderId="0" xfId="0" applyNumberFormat="1" applyFont="1" applyFill="1" applyBorder="1" applyAlignment="1">
      <alignment horizontal="center"/>
    </xf>
    <xf numFmtId="2" fontId="22" fillId="0" borderId="0" xfId="0" applyNumberFormat="1" applyFont="1" applyFill="1" applyBorder="1" applyAlignment="1">
      <alignment/>
    </xf>
    <xf numFmtId="3" fontId="22" fillId="0" borderId="0" xfId="42" applyNumberFormat="1" applyFont="1" applyFill="1" applyBorder="1" applyAlignment="1">
      <alignment/>
    </xf>
    <xf numFmtId="3" fontId="9" fillId="0" borderId="0" xfId="42" applyNumberFormat="1" applyFont="1" applyFill="1" applyAlignment="1">
      <alignment/>
    </xf>
    <xf numFmtId="164" fontId="9" fillId="0" borderId="0" xfId="0" applyNumberFormat="1" applyFont="1" applyFill="1" applyAlignment="1">
      <alignment/>
    </xf>
    <xf numFmtId="8" fontId="9" fillId="0" borderId="0" xfId="0" applyNumberFormat="1" applyFont="1" applyFill="1" applyAlignment="1">
      <alignment/>
    </xf>
    <xf numFmtId="43" fontId="9" fillId="0" borderId="0" xfId="42" applyFont="1" applyFill="1" applyAlignment="1">
      <alignment/>
    </xf>
    <xf numFmtId="43" fontId="22" fillId="0" borderId="0" xfId="0" applyNumberFormat="1" applyFont="1" applyFill="1" applyAlignment="1">
      <alignment/>
    </xf>
    <xf numFmtId="8" fontId="22" fillId="0" borderId="0" xfId="0" applyNumberFormat="1" applyFont="1" applyFill="1" applyAlignment="1">
      <alignment/>
    </xf>
    <xf numFmtId="0" fontId="23" fillId="0" borderId="0" xfId="0" applyFont="1" applyFill="1" applyAlignment="1">
      <alignment/>
    </xf>
    <xf numFmtId="2" fontId="9" fillId="0" borderId="0" xfId="0" applyNumberFormat="1" applyFont="1" applyFill="1" applyAlignment="1">
      <alignment/>
    </xf>
    <xf numFmtId="3" fontId="22" fillId="0" borderId="0" xfId="0" applyNumberFormat="1" applyFont="1" applyFill="1" applyBorder="1" applyAlignment="1">
      <alignment/>
    </xf>
    <xf numFmtId="9" fontId="22" fillId="0" borderId="0" xfId="0" applyNumberFormat="1" applyFont="1" applyFill="1" applyAlignment="1">
      <alignment/>
    </xf>
    <xf numFmtId="6" fontId="22" fillId="0" borderId="0" xfId="0" applyNumberFormat="1" applyFont="1" applyFill="1" applyAlignment="1">
      <alignment/>
    </xf>
    <xf numFmtId="39" fontId="9" fillId="0" borderId="0" xfId="0" applyNumberFormat="1" applyFont="1" applyFill="1" applyAlignment="1">
      <alignment/>
    </xf>
    <xf numFmtId="3" fontId="22" fillId="0" borderId="0" xfId="0" applyNumberFormat="1" applyFont="1" applyFill="1" applyAlignment="1">
      <alignment/>
    </xf>
    <xf numFmtId="44" fontId="22" fillId="0" borderId="0" xfId="44" applyFont="1" applyFill="1" applyAlignment="1">
      <alignment/>
    </xf>
    <xf numFmtId="0" fontId="24" fillId="0" borderId="0" xfId="0" applyFont="1" applyFill="1" applyAlignment="1">
      <alignment/>
    </xf>
    <xf numFmtId="37" fontId="9" fillId="0" borderId="0" xfId="42" applyNumberFormat="1" applyFont="1" applyFill="1" applyAlignment="1">
      <alignment/>
    </xf>
    <xf numFmtId="37" fontId="9" fillId="0" borderId="0" xfId="0" applyNumberFormat="1" applyFont="1" applyFill="1" applyAlignment="1">
      <alignment/>
    </xf>
    <xf numFmtId="37" fontId="9" fillId="0" borderId="20" xfId="0" applyNumberFormat="1" applyFont="1" applyFill="1" applyBorder="1" applyAlignment="1">
      <alignment/>
    </xf>
    <xf numFmtId="168" fontId="5" fillId="0" borderId="21" xfId="61" applyNumberFormat="1" applyFont="1" applyFill="1" applyBorder="1" applyAlignment="1" applyProtection="1">
      <alignment horizontal="left" vertical="top" shrinkToFit="1"/>
      <protection locked="0"/>
    </xf>
    <xf numFmtId="5" fontId="23" fillId="0" borderId="25" xfId="0" applyNumberFormat="1" applyFont="1" applyFill="1" applyBorder="1" applyAlignment="1">
      <alignment/>
    </xf>
    <xf numFmtId="5" fontId="23" fillId="0" borderId="0" xfId="0" applyNumberFormat="1" applyFont="1" applyFill="1" applyBorder="1" applyAlignment="1">
      <alignment/>
    </xf>
    <xf numFmtId="5" fontId="23" fillId="0" borderId="22" xfId="0" applyNumberFormat="1" applyFont="1" applyFill="1" applyBorder="1" applyAlignment="1">
      <alignment/>
    </xf>
    <xf numFmtId="5" fontId="22" fillId="0" borderId="25" xfId="44" applyNumberFormat="1" applyFont="1" applyFill="1" applyBorder="1" applyAlignment="1">
      <alignment/>
    </xf>
    <xf numFmtId="5" fontId="22" fillId="0" borderId="0" xfId="44" applyNumberFormat="1" applyFont="1" applyFill="1" applyBorder="1" applyAlignment="1">
      <alignment/>
    </xf>
    <xf numFmtId="5" fontId="22" fillId="0" borderId="22" xfId="44" applyNumberFormat="1" applyFont="1" applyFill="1" applyBorder="1" applyAlignment="1">
      <alignment/>
    </xf>
    <xf numFmtId="5" fontId="9" fillId="0" borderId="0" xfId="44" applyNumberFormat="1" applyFont="1" applyFill="1" applyAlignment="1">
      <alignment/>
    </xf>
    <xf numFmtId="3" fontId="9" fillId="0" borderId="0" xfId="44" applyNumberFormat="1" applyFont="1" applyFill="1" applyBorder="1" applyAlignment="1">
      <alignment/>
    </xf>
    <xf numFmtId="3" fontId="9" fillId="0" borderId="20" xfId="44" applyNumberFormat="1" applyFont="1" applyFill="1" applyBorder="1" applyAlignment="1">
      <alignment/>
    </xf>
    <xf numFmtId="0" fontId="26" fillId="0" borderId="0" xfId="54" applyFont="1" applyFill="1" applyAlignment="1">
      <alignment vertical="center"/>
    </xf>
    <xf numFmtId="3" fontId="22" fillId="0" borderId="0" xfId="42" applyNumberFormat="1" applyFont="1" applyFill="1" applyAlignment="1">
      <alignment/>
    </xf>
    <xf numFmtId="2" fontId="9" fillId="0" borderId="0" xfId="0" applyNumberFormat="1" applyFont="1" applyFill="1" applyAlignment="1">
      <alignment horizontal="right"/>
    </xf>
    <xf numFmtId="9" fontId="9" fillId="0" borderId="0" xfId="0" applyNumberFormat="1" applyFont="1" applyFill="1" applyAlignment="1">
      <alignment/>
    </xf>
    <xf numFmtId="2" fontId="9" fillId="0" borderId="20" xfId="0" applyNumberFormat="1" applyFont="1" applyFill="1" applyBorder="1" applyAlignment="1">
      <alignment horizontal="right"/>
    </xf>
    <xf numFmtId="9" fontId="9" fillId="0" borderId="20" xfId="0" applyNumberFormat="1" applyFont="1" applyFill="1" applyBorder="1" applyAlignment="1">
      <alignment/>
    </xf>
    <xf numFmtId="9" fontId="9" fillId="0" borderId="0" xfId="64" applyFont="1" applyFill="1" applyAlignment="1">
      <alignment/>
    </xf>
    <xf numFmtId="2" fontId="9" fillId="0" borderId="0" xfId="64" applyNumberFormat="1" applyFont="1" applyFill="1" applyAlignment="1">
      <alignment/>
    </xf>
    <xf numFmtId="3" fontId="22" fillId="0" borderId="20" xfId="0" applyNumberFormat="1" applyFont="1" applyFill="1" applyBorder="1" applyAlignment="1">
      <alignment/>
    </xf>
    <xf numFmtId="3" fontId="9" fillId="0" borderId="29" xfId="0" applyNumberFormat="1" applyFont="1" applyFill="1" applyBorder="1" applyAlignment="1">
      <alignment/>
    </xf>
    <xf numFmtId="167" fontId="9" fillId="0" borderId="0" xfId="44" applyNumberFormat="1" applyFont="1" applyFill="1" applyAlignment="1">
      <alignment/>
    </xf>
    <xf numFmtId="5" fontId="9" fillId="34" borderId="22" xfId="0" applyNumberFormat="1" applyFont="1" applyFill="1" applyBorder="1" applyAlignment="1">
      <alignment/>
    </xf>
    <xf numFmtId="44" fontId="9" fillId="34" borderId="25" xfId="44" applyFont="1" applyFill="1" applyBorder="1" applyAlignment="1">
      <alignment/>
    </xf>
    <xf numFmtId="5" fontId="9" fillId="34" borderId="28" xfId="0" applyNumberFormat="1" applyFont="1" applyFill="1" applyBorder="1" applyAlignment="1">
      <alignment/>
    </xf>
    <xf numFmtId="44" fontId="9" fillId="34" borderId="27" xfId="44" applyFont="1" applyFill="1" applyBorder="1" applyAlignment="1">
      <alignment/>
    </xf>
    <xf numFmtId="3" fontId="9" fillId="34" borderId="0" xfId="0" applyNumberFormat="1" applyFont="1" applyFill="1" applyAlignment="1">
      <alignment/>
    </xf>
    <xf numFmtId="0" fontId="9" fillId="34" borderId="0" xfId="0" applyFont="1" applyFill="1" applyBorder="1" applyAlignment="1">
      <alignment/>
    </xf>
    <xf numFmtId="0" fontId="9" fillId="34" borderId="0" xfId="0" applyFont="1" applyFill="1" applyAlignment="1">
      <alignment horizontal="center"/>
    </xf>
    <xf numFmtId="2" fontId="9" fillId="34" borderId="0" xfId="0" applyNumberFormat="1" applyFont="1" applyFill="1" applyBorder="1" applyAlignment="1">
      <alignment/>
    </xf>
    <xf numFmtId="3" fontId="9" fillId="34" borderId="0" xfId="42" applyNumberFormat="1" applyFont="1" applyFill="1" applyBorder="1" applyAlignment="1">
      <alignment/>
    </xf>
    <xf numFmtId="3" fontId="9" fillId="34" borderId="0" xfId="42" applyNumberFormat="1" applyFont="1" applyFill="1" applyAlignment="1">
      <alignment/>
    </xf>
    <xf numFmtId="1" fontId="9" fillId="34" borderId="0" xfId="0" applyNumberFormat="1" applyFont="1" applyFill="1" applyAlignment="1">
      <alignment/>
    </xf>
    <xf numFmtId="3" fontId="9" fillId="34" borderId="0" xfId="0" applyNumberFormat="1" applyFont="1" applyFill="1" applyAlignment="1">
      <alignment horizontal="center"/>
    </xf>
    <xf numFmtId="37" fontId="9" fillId="34" borderId="0" xfId="0" applyNumberFormat="1" applyFont="1" applyFill="1" applyAlignment="1">
      <alignment/>
    </xf>
    <xf numFmtId="0" fontId="0" fillId="34" borderId="0" xfId="60" applyFont="1" applyFill="1" applyAlignment="1">
      <alignment horizontal="center"/>
      <protection/>
    </xf>
    <xf numFmtId="9" fontId="0" fillId="34" borderId="0" xfId="60" applyNumberFormat="1" applyFont="1" applyFill="1" applyAlignment="1">
      <alignment horizontal="center"/>
      <protection/>
    </xf>
    <xf numFmtId="9" fontId="0" fillId="34" borderId="0" xfId="64" applyFont="1" applyFill="1" applyAlignment="1">
      <alignment/>
    </xf>
    <xf numFmtId="5" fontId="0" fillId="34" borderId="14" xfId="60" applyNumberFormat="1" applyFont="1" applyFill="1" applyBorder="1">
      <alignment/>
      <protection/>
    </xf>
    <xf numFmtId="5" fontId="0" fillId="34" borderId="0" xfId="60" applyNumberFormat="1" applyFont="1" applyFill="1" applyBorder="1">
      <alignment/>
      <protection/>
    </xf>
    <xf numFmtId="37" fontId="0" fillId="0" borderId="13" xfId="60" applyNumberFormat="1" applyFont="1" applyBorder="1">
      <alignment/>
      <protection/>
    </xf>
    <xf numFmtId="37" fontId="0" fillId="0" borderId="14" xfId="60" applyNumberFormat="1" applyFont="1" applyBorder="1">
      <alignment/>
      <protection/>
    </xf>
    <xf numFmtId="5" fontId="0" fillId="0" borderId="17" xfId="60" applyNumberFormat="1" applyFont="1" applyBorder="1">
      <alignment/>
      <protection/>
    </xf>
    <xf numFmtId="5" fontId="0" fillId="34" borderId="30" xfId="60" applyNumberFormat="1" applyFont="1" applyFill="1" applyBorder="1">
      <alignment/>
      <protection/>
    </xf>
    <xf numFmtId="5" fontId="0" fillId="0" borderId="31" xfId="60" applyNumberFormat="1" applyFont="1" applyFill="1" applyBorder="1">
      <alignment/>
      <protection/>
    </xf>
    <xf numFmtId="5" fontId="0" fillId="34" borderId="20" xfId="60" applyNumberFormat="1" applyFont="1" applyFill="1" applyBorder="1">
      <alignment/>
      <protection/>
    </xf>
    <xf numFmtId="5" fontId="0" fillId="0" borderId="30" xfId="60" applyNumberFormat="1" applyFont="1" applyBorder="1">
      <alignment/>
      <protection/>
    </xf>
    <xf numFmtId="37" fontId="0" fillId="0" borderId="32" xfId="60" applyNumberFormat="1" applyFont="1" applyBorder="1">
      <alignment/>
      <protection/>
    </xf>
    <xf numFmtId="37" fontId="0" fillId="0" borderId="30" xfId="60" applyNumberFormat="1" applyFont="1" applyBorder="1">
      <alignment/>
      <protection/>
    </xf>
    <xf numFmtId="5" fontId="4" fillId="0" borderId="14" xfId="60" applyNumberFormat="1" applyFont="1" applyBorder="1">
      <alignment/>
      <protection/>
    </xf>
    <xf numFmtId="5" fontId="4" fillId="0" borderId="13" xfId="60" applyNumberFormat="1" applyFont="1" applyBorder="1">
      <alignment/>
      <protection/>
    </xf>
    <xf numFmtId="5" fontId="4" fillId="0" borderId="14" xfId="42" applyNumberFormat="1" applyFont="1" applyBorder="1" applyAlignment="1">
      <alignment horizontal="right"/>
    </xf>
    <xf numFmtId="5" fontId="2" fillId="33" borderId="33" xfId="60" applyNumberFormat="1" applyFont="1" applyFill="1" applyBorder="1">
      <alignment/>
      <protection/>
    </xf>
    <xf numFmtId="5" fontId="2" fillId="33" borderId="34" xfId="60" applyNumberFormat="1" applyFont="1" applyFill="1" applyBorder="1">
      <alignment/>
      <protection/>
    </xf>
    <xf numFmtId="37" fontId="2" fillId="33" borderId="34" xfId="60" applyNumberFormat="1" applyFont="1" applyFill="1" applyBorder="1">
      <alignment/>
      <protection/>
    </xf>
    <xf numFmtId="37" fontId="2" fillId="33" borderId="33" xfId="60" applyNumberFormat="1" applyFont="1" applyFill="1" applyBorder="1">
      <alignment/>
      <protection/>
    </xf>
    <xf numFmtId="166" fontId="2" fillId="0" borderId="0" xfId="60" applyNumberFormat="1" applyFont="1" applyFill="1">
      <alignment/>
      <protection/>
    </xf>
    <xf numFmtId="42" fontId="2" fillId="0" borderId="0" xfId="60" applyNumberFormat="1" applyFont="1" applyFill="1">
      <alignment/>
      <protection/>
    </xf>
    <xf numFmtId="44" fontId="0" fillId="0" borderId="0" xfId="60" applyNumberFormat="1" applyFont="1" applyFill="1" applyBorder="1">
      <alignment/>
      <protection/>
    </xf>
    <xf numFmtId="42" fontId="0" fillId="0" borderId="0" xfId="60" applyNumberFormat="1" applyFont="1" applyFill="1" applyBorder="1">
      <alignment/>
      <protection/>
    </xf>
    <xf numFmtId="3" fontId="0" fillId="0" borderId="0" xfId="60" applyNumberFormat="1" applyFont="1" applyFill="1" applyBorder="1">
      <alignment/>
      <protection/>
    </xf>
    <xf numFmtId="42" fontId="2" fillId="0" borderId="0" xfId="60" applyNumberFormat="1" applyFont="1" applyFill="1" applyBorder="1">
      <alignment/>
      <protection/>
    </xf>
    <xf numFmtId="166" fontId="2" fillId="0" borderId="0" xfId="60" applyNumberFormat="1" applyFont="1" applyFill="1" applyBorder="1">
      <alignment/>
      <protection/>
    </xf>
    <xf numFmtId="0" fontId="9" fillId="0" borderId="0" xfId="60" applyFont="1">
      <alignment/>
      <protection/>
    </xf>
    <xf numFmtId="37" fontId="9" fillId="33" borderId="19" xfId="60" applyNumberFormat="1" applyFont="1" applyFill="1" applyBorder="1" applyAlignment="1">
      <alignment horizontal="center"/>
      <protection/>
    </xf>
    <xf numFmtId="37" fontId="22" fillId="35" borderId="0" xfId="60" applyNumberFormat="1" applyFont="1" applyFill="1">
      <alignment/>
      <protection/>
    </xf>
    <xf numFmtId="9" fontId="22" fillId="0" borderId="0" xfId="65" applyFont="1" applyAlignment="1">
      <alignment/>
    </xf>
    <xf numFmtId="171" fontId="9" fillId="33" borderId="19" xfId="60" applyNumberFormat="1" applyFont="1" applyFill="1" applyBorder="1" applyAlignment="1">
      <alignment horizontal="center"/>
      <protection/>
    </xf>
    <xf numFmtId="0" fontId="9" fillId="0" borderId="0" xfId="60" applyFont="1" applyFill="1" applyBorder="1">
      <alignment/>
      <protection/>
    </xf>
    <xf numFmtId="0" fontId="9" fillId="33" borderId="19" xfId="60" applyFont="1" applyFill="1" applyBorder="1" applyAlignment="1">
      <alignment horizontal="center"/>
      <protection/>
    </xf>
    <xf numFmtId="0" fontId="9" fillId="0" borderId="0" xfId="60" applyFont="1" applyFill="1" applyBorder="1" applyAlignment="1">
      <alignment horizontal="center" vertical="center" wrapText="1"/>
      <protection/>
    </xf>
    <xf numFmtId="0" fontId="22" fillId="0" borderId="0" xfId="60" applyFont="1" applyFill="1" applyBorder="1" applyAlignment="1">
      <alignment horizontal="center"/>
      <protection/>
    </xf>
    <xf numFmtId="37" fontId="22" fillId="33" borderId="19" xfId="60" applyNumberFormat="1" applyFont="1" applyFill="1" applyBorder="1" applyAlignment="1">
      <alignment horizontal="center"/>
      <protection/>
    </xf>
    <xf numFmtId="9" fontId="9" fillId="0" borderId="0" xfId="64" applyFont="1" applyFill="1" applyBorder="1" applyAlignment="1">
      <alignment horizontal="left"/>
    </xf>
    <xf numFmtId="0" fontId="22" fillId="0" borderId="0" xfId="60" applyFont="1" applyAlignment="1">
      <alignment horizontal="center"/>
      <protection/>
    </xf>
    <xf numFmtId="44" fontId="9" fillId="34" borderId="22" xfId="44" applyFont="1" applyFill="1" applyBorder="1" applyAlignment="1">
      <alignment/>
    </xf>
    <xf numFmtId="167" fontId="9" fillId="0" borderId="25" xfId="0" applyNumberFormat="1" applyFont="1" applyFill="1" applyBorder="1" applyAlignment="1">
      <alignment/>
    </xf>
    <xf numFmtId="0" fontId="0" fillId="0" borderId="35" xfId="60" applyBorder="1" applyAlignment="1">
      <alignment wrapText="1"/>
      <protection/>
    </xf>
    <xf numFmtId="0" fontId="0" fillId="0" borderId="19" xfId="60" applyBorder="1" applyAlignment="1">
      <alignment horizontal="center" wrapText="1"/>
      <protection/>
    </xf>
    <xf numFmtId="167" fontId="49" fillId="0" borderId="19" xfId="46" applyNumberFormat="1" applyFont="1" applyBorder="1" applyAlignment="1">
      <alignment wrapText="1"/>
    </xf>
    <xf numFmtId="167" fontId="49" fillId="0" borderId="36" xfId="46" applyNumberFormat="1" applyFont="1" applyBorder="1" applyAlignment="1">
      <alignment wrapText="1"/>
    </xf>
    <xf numFmtId="0" fontId="2" fillId="0" borderId="35" xfId="60" applyFont="1" applyBorder="1" applyAlignment="1">
      <alignment horizontal="center" vertical="center" wrapText="1"/>
      <protection/>
    </xf>
    <xf numFmtId="0" fontId="2" fillId="0" borderId="19" xfId="60" applyFont="1" applyBorder="1" applyAlignment="1">
      <alignment horizontal="center" vertical="center" wrapText="1"/>
      <protection/>
    </xf>
    <xf numFmtId="167" fontId="2" fillId="0" borderId="19" xfId="46" applyNumberFormat="1" applyFont="1" applyBorder="1" applyAlignment="1">
      <alignment horizontal="center" vertical="center" wrapText="1"/>
    </xf>
    <xf numFmtId="167" fontId="2" fillId="0" borderId="36" xfId="46" applyNumberFormat="1" applyFont="1" applyBorder="1" applyAlignment="1">
      <alignment horizontal="center" vertical="center" wrapText="1"/>
    </xf>
    <xf numFmtId="5" fontId="27" fillId="0" borderId="37" xfId="46" applyNumberFormat="1" applyFont="1" applyFill="1" applyBorder="1" applyAlignment="1">
      <alignment wrapText="1"/>
    </xf>
    <xf numFmtId="0" fontId="2" fillId="0" borderId="35" xfId="60" applyFont="1" applyBorder="1" applyAlignment="1">
      <alignment wrapText="1"/>
      <protection/>
    </xf>
    <xf numFmtId="0" fontId="2" fillId="0" borderId="19" xfId="60" applyFont="1" applyBorder="1" applyAlignment="1">
      <alignment horizontal="center" wrapText="1"/>
      <protection/>
    </xf>
    <xf numFmtId="5" fontId="2" fillId="0" borderId="19" xfId="46" applyNumberFormat="1" applyFont="1" applyBorder="1" applyAlignment="1">
      <alignment wrapText="1"/>
    </xf>
    <xf numFmtId="5" fontId="67" fillId="0" borderId="36" xfId="46" applyNumberFormat="1" applyFont="1" applyBorder="1" applyAlignment="1">
      <alignment wrapText="1"/>
    </xf>
    <xf numFmtId="0" fontId="0" fillId="0" borderId="38" xfId="60" applyFont="1" applyBorder="1" applyAlignment="1">
      <alignment wrapText="1"/>
      <protection/>
    </xf>
    <xf numFmtId="0" fontId="0" fillId="0" borderId="39" xfId="60" applyFont="1" applyBorder="1" applyAlignment="1">
      <alignment horizontal="center" wrapText="1"/>
      <protection/>
    </xf>
    <xf numFmtId="7" fontId="0" fillId="0" borderId="39" xfId="46" applyNumberFormat="1" applyFont="1" applyBorder="1" applyAlignment="1">
      <alignment wrapText="1"/>
    </xf>
    <xf numFmtId="5" fontId="49" fillId="0" borderId="40" xfId="46" applyNumberFormat="1" applyFont="1" applyBorder="1" applyAlignment="1">
      <alignment wrapText="1"/>
    </xf>
    <xf numFmtId="0" fontId="2" fillId="0" borderId="19" xfId="46" applyNumberFormat="1" applyFont="1" applyBorder="1" applyAlignment="1">
      <alignment horizontal="center" vertical="center" wrapText="1"/>
    </xf>
    <xf numFmtId="0" fontId="49" fillId="0" borderId="19" xfId="46" applyNumberFormat="1" applyFont="1" applyBorder="1" applyAlignment="1">
      <alignment wrapText="1"/>
    </xf>
    <xf numFmtId="0" fontId="2" fillId="0" borderId="39" xfId="46" applyNumberFormat="1" applyFont="1" applyBorder="1" applyAlignment="1">
      <alignment wrapText="1"/>
    </xf>
    <xf numFmtId="5" fontId="9" fillId="0" borderId="27" xfId="0" applyNumberFormat="1" applyFont="1" applyFill="1" applyBorder="1" applyAlignment="1">
      <alignment/>
    </xf>
    <xf numFmtId="3" fontId="22" fillId="34" borderId="0" xfId="0" applyNumberFormat="1" applyFont="1" applyFill="1" applyAlignment="1">
      <alignment horizontal="center"/>
    </xf>
    <xf numFmtId="0" fontId="2" fillId="0" borderId="0" xfId="0" applyFont="1" applyFill="1" applyAlignment="1">
      <alignment horizontal="center"/>
    </xf>
    <xf numFmtId="0" fontId="2" fillId="8" borderId="15" xfId="60" applyFont="1" applyFill="1" applyBorder="1" applyAlignment="1">
      <alignment horizontal="right"/>
      <protection/>
    </xf>
    <xf numFmtId="0" fontId="2" fillId="8" borderId="41" xfId="60" applyFont="1" applyFill="1" applyBorder="1" applyAlignment="1">
      <alignment horizontal="right"/>
      <protection/>
    </xf>
    <xf numFmtId="0" fontId="0" fillId="8" borderId="41" xfId="60" applyFont="1" applyFill="1" applyBorder="1">
      <alignment/>
      <protection/>
    </xf>
    <xf numFmtId="44" fontId="2" fillId="8" borderId="16" xfId="44" applyFont="1" applyFill="1" applyBorder="1" applyAlignment="1">
      <alignment/>
    </xf>
    <xf numFmtId="0" fontId="2" fillId="8" borderId="18" xfId="60" applyFont="1" applyFill="1" applyBorder="1" applyAlignment="1">
      <alignment horizontal="right"/>
      <protection/>
    </xf>
    <xf numFmtId="0" fontId="2" fillId="8" borderId="34" xfId="60" applyFont="1" applyFill="1" applyBorder="1" applyAlignment="1">
      <alignment horizontal="right"/>
      <protection/>
    </xf>
    <xf numFmtId="0" fontId="0" fillId="8" borderId="34" xfId="60" applyFont="1" applyFill="1" applyBorder="1">
      <alignment/>
      <protection/>
    </xf>
    <xf numFmtId="44" fontId="2" fillId="8" borderId="33" xfId="44" applyFont="1" applyFill="1" applyBorder="1" applyAlignment="1">
      <alignment/>
    </xf>
    <xf numFmtId="0" fontId="60" fillId="0" borderId="0" xfId="54" applyAlignment="1">
      <alignment/>
    </xf>
    <xf numFmtId="0" fontId="0" fillId="36" borderId="42" xfId="60" applyFill="1" applyBorder="1" applyAlignment="1">
      <alignment wrapText="1"/>
      <protection/>
    </xf>
    <xf numFmtId="0" fontId="0" fillId="36" borderId="43" xfId="60" applyFill="1" applyBorder="1" applyAlignment="1">
      <alignment horizontal="center" wrapText="1"/>
      <protection/>
    </xf>
    <xf numFmtId="5" fontId="27" fillId="36" borderId="43" xfId="46" applyNumberFormat="1" applyFont="1" applyFill="1" applyBorder="1" applyAlignment="1">
      <alignment wrapText="1"/>
    </xf>
    <xf numFmtId="0" fontId="27" fillId="36" borderId="43" xfId="46" applyNumberFormat="1" applyFont="1" applyFill="1" applyBorder="1" applyAlignment="1">
      <alignment wrapText="1"/>
    </xf>
    <xf numFmtId="0" fontId="0" fillId="36" borderId="42" xfId="60" applyFont="1" applyFill="1" applyBorder="1" applyAlignment="1">
      <alignment wrapText="1"/>
      <protection/>
    </xf>
    <xf numFmtId="0" fontId="0" fillId="36" borderId="43" xfId="60" applyFont="1" applyFill="1" applyBorder="1" applyAlignment="1">
      <alignment horizontal="center" wrapText="1"/>
      <protection/>
    </xf>
    <xf numFmtId="0" fontId="0" fillId="36" borderId="44" xfId="60" applyFill="1" applyBorder="1" applyAlignment="1">
      <alignment wrapText="1"/>
      <protection/>
    </xf>
    <xf numFmtId="0" fontId="0" fillId="36" borderId="45" xfId="60" applyFill="1" applyBorder="1" applyAlignment="1">
      <alignment horizontal="center" wrapText="1"/>
      <protection/>
    </xf>
    <xf numFmtId="5" fontId="27" fillId="36" borderId="45" xfId="46" applyNumberFormat="1" applyFont="1" applyFill="1" applyBorder="1" applyAlignment="1">
      <alignment wrapText="1"/>
    </xf>
    <xf numFmtId="0" fontId="27" fillId="36" borderId="45" xfId="46" applyNumberFormat="1" applyFont="1" applyFill="1" applyBorder="1" applyAlignment="1">
      <alignment wrapText="1"/>
    </xf>
    <xf numFmtId="3" fontId="76" fillId="34" borderId="0" xfId="0" applyNumberFormat="1" applyFont="1" applyFill="1" applyBorder="1" applyAlignment="1">
      <alignment/>
    </xf>
    <xf numFmtId="0" fontId="60" fillId="0" borderId="0" xfId="54" applyBorder="1" applyAlignment="1" applyProtection="1">
      <alignment horizontal="left" wrapText="1"/>
      <protection/>
    </xf>
    <xf numFmtId="0" fontId="60" fillId="0" borderId="0" xfId="54" applyFill="1" applyAlignment="1" applyProtection="1">
      <alignment/>
      <protection/>
    </xf>
    <xf numFmtId="0" fontId="2" fillId="13" borderId="46" xfId="60" applyFont="1" applyFill="1" applyBorder="1" applyAlignment="1">
      <alignment horizontal="center"/>
      <protection/>
    </xf>
    <xf numFmtId="0" fontId="0" fillId="13" borderId="47" xfId="60" applyFont="1" applyFill="1" applyBorder="1" applyAlignment="1">
      <alignment horizontal="center" vertical="center" wrapText="1"/>
      <protection/>
    </xf>
    <xf numFmtId="0" fontId="71" fillId="0" borderId="0" xfId="61" applyFont="1" applyFill="1" applyBorder="1" applyAlignment="1" applyProtection="1">
      <alignment/>
      <protection/>
    </xf>
    <xf numFmtId="0" fontId="19" fillId="0" borderId="0" xfId="61" applyFont="1" applyAlignment="1" applyProtection="1">
      <alignment horizontal="center" vertical="center" wrapText="1"/>
      <protection/>
    </xf>
    <xf numFmtId="0" fontId="21" fillId="32" borderId="20" xfId="61" applyFont="1" applyFill="1" applyBorder="1" applyAlignment="1" applyProtection="1">
      <alignment horizontal="center"/>
      <protection locked="0"/>
    </xf>
    <xf numFmtId="0" fontId="20" fillId="0" borderId="48" xfId="61" applyFont="1" applyBorder="1" applyAlignment="1" applyProtection="1">
      <alignment horizontal="center"/>
      <protection/>
    </xf>
    <xf numFmtId="168" fontId="71" fillId="32" borderId="0" xfId="61" applyNumberFormat="1" applyFont="1" applyFill="1" applyAlignment="1" applyProtection="1">
      <alignment horizontal="center"/>
      <protection/>
    </xf>
    <xf numFmtId="169" fontId="20" fillId="0" borderId="48" xfId="61" applyNumberFormat="1" applyFont="1" applyBorder="1" applyAlignment="1" applyProtection="1">
      <alignment horizontal="center"/>
      <protection/>
    </xf>
    <xf numFmtId="0" fontId="69" fillId="32" borderId="49" xfId="56" applyFont="1" applyFill="1" applyBorder="1" applyAlignment="1" applyProtection="1">
      <alignment horizontal="left" vertical="top" wrapText="1"/>
      <protection locked="0"/>
    </xf>
    <xf numFmtId="0" fontId="71" fillId="32" borderId="49" xfId="61" applyFont="1" applyFill="1" applyBorder="1" applyAlignment="1" applyProtection="1">
      <alignment horizontal="left" vertical="top" wrapText="1"/>
      <protection locked="0"/>
    </xf>
    <xf numFmtId="0" fontId="19" fillId="0" borderId="0" xfId="61" applyFont="1" applyAlignment="1" applyProtection="1">
      <alignment horizontal="left" wrapText="1"/>
      <protection/>
    </xf>
    <xf numFmtId="0" fontId="15" fillId="0" borderId="0" xfId="61" applyFont="1" applyAlignment="1" applyProtection="1">
      <alignment horizontal="left" vertical="center" wrapText="1"/>
      <protection/>
    </xf>
    <xf numFmtId="0" fontId="71" fillId="0" borderId="0" xfId="61" applyFont="1" applyAlignment="1" applyProtection="1">
      <alignment horizontal="left" vertical="center" wrapText="1"/>
      <protection/>
    </xf>
    <xf numFmtId="0" fontId="20" fillId="0" borderId="0" xfId="61" applyFont="1" applyAlignment="1" applyProtection="1">
      <alignment horizontal="left" vertical="top" wrapText="1"/>
      <protection/>
    </xf>
    <xf numFmtId="0" fontId="19" fillId="0" borderId="20" xfId="61" applyFont="1" applyBorder="1" applyAlignment="1" applyProtection="1">
      <alignment horizontal="left" vertical="top"/>
      <protection/>
    </xf>
    <xf numFmtId="0" fontId="71" fillId="32" borderId="21" xfId="61" applyFont="1" applyFill="1" applyBorder="1" applyAlignment="1" applyProtection="1">
      <alignment horizontal="left" vertical="top" wrapText="1"/>
      <protection locked="0"/>
    </xf>
    <xf numFmtId="49" fontId="71" fillId="32" borderId="21" xfId="61" applyNumberFormat="1" applyFont="1" applyFill="1" applyBorder="1" applyAlignment="1" applyProtection="1">
      <alignment horizontal="center" vertical="top" wrapText="1"/>
      <protection locked="0"/>
    </xf>
    <xf numFmtId="0" fontId="19" fillId="0" borderId="0" xfId="61" applyFont="1" applyAlignment="1" applyProtection="1">
      <alignment horizontal="center" vertical="top" wrapText="1"/>
      <protection/>
    </xf>
    <xf numFmtId="49" fontId="69" fillId="32" borderId="21" xfId="54" applyNumberFormat="1" applyFont="1" applyFill="1" applyBorder="1" applyAlignment="1" applyProtection="1">
      <alignment horizontal="center" vertical="top" wrapText="1"/>
      <protection locked="0"/>
    </xf>
    <xf numFmtId="0" fontId="20" fillId="0" borderId="0" xfId="61" applyFont="1" applyFill="1" applyAlignment="1" applyProtection="1">
      <alignment horizontal="center"/>
      <protection locked="0"/>
    </xf>
    <xf numFmtId="0" fontId="20" fillId="0" borderId="20" xfId="61" applyFont="1" applyBorder="1" applyAlignment="1" applyProtection="1">
      <alignment horizontal="left" vertical="top" wrapText="1"/>
      <protection locked="0"/>
    </xf>
    <xf numFmtId="0" fontId="71" fillId="0" borderId="19" xfId="61" applyNumberFormat="1" applyFont="1" applyFill="1" applyBorder="1" applyAlignment="1" applyProtection="1">
      <alignment horizontal="left" vertical="top"/>
      <protection/>
    </xf>
    <xf numFmtId="7" fontId="71" fillId="0" borderId="19" xfId="61" applyNumberFormat="1" applyFont="1" applyFill="1" applyBorder="1" applyAlignment="1" applyProtection="1">
      <alignment horizontal="center" vertical="top"/>
      <protection/>
    </xf>
    <xf numFmtId="0" fontId="71" fillId="0" borderId="19" xfId="61" applyFont="1" applyFill="1" applyBorder="1" applyAlignment="1" applyProtection="1">
      <alignment horizontal="center" vertical="top"/>
      <protection/>
    </xf>
    <xf numFmtId="0" fontId="71" fillId="0" borderId="50" xfId="61" applyFont="1" applyFill="1" applyBorder="1" applyAlignment="1" applyProtection="1">
      <alignment horizontal="left" vertical="top" wrapText="1"/>
      <protection locked="0"/>
    </xf>
    <xf numFmtId="0" fontId="71" fillId="0" borderId="51" xfId="61" applyFont="1" applyFill="1" applyBorder="1" applyAlignment="1" applyProtection="1">
      <alignment horizontal="left" vertical="top" wrapText="1"/>
      <protection locked="0"/>
    </xf>
    <xf numFmtId="0" fontId="71" fillId="0" borderId="52" xfId="61" applyFont="1" applyFill="1" applyBorder="1" applyAlignment="1" applyProtection="1">
      <alignment horizontal="left" vertical="top" wrapText="1"/>
      <protection locked="0"/>
    </xf>
    <xf numFmtId="0" fontId="19" fillId="0" borderId="0" xfId="61" applyFont="1" applyAlignment="1" applyProtection="1">
      <alignment horizontal="left"/>
      <protection locked="0"/>
    </xf>
    <xf numFmtId="0" fontId="20" fillId="0" borderId="0" xfId="61" applyFont="1" applyAlignment="1" applyProtection="1">
      <alignment horizontal="left" vertical="top" wrapText="1"/>
      <protection locked="0"/>
    </xf>
    <xf numFmtId="0" fontId="20" fillId="0" borderId="0" xfId="61" applyFont="1" applyAlignment="1" applyProtection="1">
      <alignment horizontal="left"/>
      <protection locked="0"/>
    </xf>
    <xf numFmtId="0" fontId="73" fillId="0" borderId="0" xfId="61" applyFont="1" applyAlignment="1" applyProtection="1">
      <alignment horizontal="left" wrapText="1"/>
      <protection locked="0"/>
    </xf>
    <xf numFmtId="0" fontId="73" fillId="0" borderId="0" xfId="61" applyFont="1" applyAlignment="1">
      <alignment horizontal="left" wrapText="1"/>
      <protection/>
    </xf>
    <xf numFmtId="0" fontId="6" fillId="0" borderId="0" xfId="60" applyFont="1" applyAlignment="1">
      <alignment horizontal="center"/>
      <protection/>
    </xf>
    <xf numFmtId="0" fontId="73" fillId="0" borderId="0" xfId="61" applyFont="1" applyAlignment="1">
      <alignment horizontal="left" vertical="top" wrapText="1"/>
      <protection/>
    </xf>
    <xf numFmtId="0" fontId="22" fillId="0" borderId="50" xfId="0" applyFont="1" applyFill="1" applyBorder="1" applyAlignment="1">
      <alignment horizontal="center" vertical="center"/>
    </xf>
    <xf numFmtId="0" fontId="22" fillId="0" borderId="52" xfId="0" applyFont="1" applyFill="1" applyBorder="1" applyAlignment="1">
      <alignment horizontal="center" vertical="center"/>
    </xf>
    <xf numFmtId="168" fontId="5" fillId="0" borderId="0" xfId="61" applyNumberFormat="1" applyFont="1" applyFill="1" applyBorder="1" applyAlignment="1" applyProtection="1">
      <alignment horizontal="left" vertical="top" shrinkToFit="1"/>
      <protection locked="0"/>
    </xf>
    <xf numFmtId="0" fontId="22" fillId="0" borderId="51" xfId="0" applyFont="1" applyFill="1" applyBorder="1" applyAlignment="1">
      <alignment horizontal="center" vertical="center"/>
    </xf>
    <xf numFmtId="0" fontId="2" fillId="8" borderId="15" xfId="60" applyFont="1" applyFill="1" applyBorder="1" applyAlignment="1">
      <alignment horizontal="center"/>
      <protection/>
    </xf>
    <xf numFmtId="0" fontId="2" fillId="8" borderId="16" xfId="60" applyFont="1" applyFill="1" applyBorder="1" applyAlignment="1">
      <alignment horizontal="center"/>
      <protection/>
    </xf>
    <xf numFmtId="0" fontId="2" fillId="0" borderId="46" xfId="60" applyFont="1" applyFill="1" applyBorder="1" applyAlignment="1">
      <alignment horizontal="center" vertical="center" wrapText="1"/>
      <protection/>
    </xf>
    <xf numFmtId="0" fontId="2" fillId="0" borderId="47" xfId="60" applyFont="1" applyFill="1" applyBorder="1" applyAlignment="1">
      <alignment horizontal="center" vertical="center" wrapText="1"/>
      <protection/>
    </xf>
    <xf numFmtId="0" fontId="2" fillId="8" borderId="46" xfId="60" applyFont="1" applyFill="1" applyBorder="1" applyAlignment="1">
      <alignment horizontal="center" vertical="center" wrapText="1"/>
      <protection/>
    </xf>
    <xf numFmtId="0" fontId="2" fillId="8" borderId="47" xfId="60" applyFont="1" applyFill="1" applyBorder="1" applyAlignment="1">
      <alignment horizontal="center" vertical="center" wrapText="1"/>
      <protection/>
    </xf>
    <xf numFmtId="0" fontId="2" fillId="0" borderId="53" xfId="60" applyFont="1" applyBorder="1" applyAlignment="1">
      <alignment horizontal="center" wrapText="1"/>
      <protection/>
    </xf>
    <xf numFmtId="0" fontId="2" fillId="0" borderId="54" xfId="60" applyFont="1" applyBorder="1" applyAlignment="1">
      <alignment horizontal="center" wrapText="1"/>
      <protection/>
    </xf>
    <xf numFmtId="0" fontId="2" fillId="0" borderId="55" xfId="60" applyFont="1" applyBorder="1" applyAlignment="1">
      <alignment horizontal="center" wrapText="1"/>
      <protection/>
    </xf>
    <xf numFmtId="0" fontId="6" fillId="0" borderId="0" xfId="60" applyFont="1" applyFill="1" applyAlignment="1">
      <alignment horizontal="center"/>
      <protection/>
    </xf>
    <xf numFmtId="0" fontId="15" fillId="0" borderId="0" xfId="60" applyNumberFormat="1" applyFont="1" applyFill="1" applyAlignment="1">
      <alignment horizontal="left" wrapText="1"/>
      <protection/>
    </xf>
    <xf numFmtId="0" fontId="60" fillId="0" borderId="0" xfId="54" applyFill="1" applyAlignment="1">
      <alignment/>
    </xf>
    <xf numFmtId="42" fontId="22" fillId="0" borderId="56" xfId="0" applyNumberFormat="1" applyFont="1" applyFill="1" applyBorder="1" applyAlignment="1">
      <alignment horizontal="center"/>
    </xf>
    <xf numFmtId="42" fontId="22" fillId="0" borderId="57" xfId="0" applyNumberFormat="1" applyFont="1" applyFill="1" applyBorder="1" applyAlignment="1">
      <alignment horizontal="center"/>
    </xf>
    <xf numFmtId="0" fontId="22" fillId="0" borderId="56"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edu/ope/aps/2006" TargetMode="External" /><Relationship Id="rId2" Type="http://schemas.openxmlformats.org/officeDocument/2006/relationships/hyperlink" Target="https://www.cuanschutz.edu/offices/finance-office/services-resources/services/service-centers" TargetMode="External" /><Relationship Id="rId3" Type="http://schemas.openxmlformats.org/officeDocument/2006/relationships/hyperlink" Target="https://www.ecfr.gov/cgi-bin/text-idx?tpl=/ecfrbrowse/Title02/2cfr200_main_02.tpl" TargetMode="External" /><Relationship Id="rId4" Type="http://schemas.openxmlformats.org/officeDocument/2006/relationships/hyperlink" Target="https://www.cuanschutz.edu/offices/finance-office/services-resources/services/service-centers"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tabSelected="1" zoomScalePageLayoutView="0" workbookViewId="0" topLeftCell="A1">
      <selection activeCell="F50" sqref="F50"/>
    </sheetView>
  </sheetViews>
  <sheetFormatPr defaultColWidth="9.140625" defaultRowHeight="12.75"/>
  <cols>
    <col min="1" max="1" width="96.57421875" style="56" bestFit="1" customWidth="1"/>
    <col min="2" max="16384" width="9.140625" style="56" customWidth="1"/>
  </cols>
  <sheetData>
    <row r="1" ht="15">
      <c r="A1" s="364" t="s">
        <v>186</v>
      </c>
    </row>
    <row r="2" ht="15">
      <c r="A2" s="55" t="s">
        <v>179</v>
      </c>
    </row>
    <row r="3" ht="15">
      <c r="A3" s="59"/>
    </row>
    <row r="4" ht="15">
      <c r="A4" s="60" t="s">
        <v>71</v>
      </c>
    </row>
    <row r="5" ht="57">
      <c r="A5" s="61" t="s">
        <v>72</v>
      </c>
    </row>
    <row r="6" ht="15">
      <c r="A6" s="55"/>
    </row>
    <row r="7" ht="15">
      <c r="A7" s="60" t="s">
        <v>73</v>
      </c>
    </row>
    <row r="8" ht="156.75">
      <c r="A8" s="62" t="s">
        <v>149</v>
      </c>
    </row>
    <row r="9" ht="7.5" customHeight="1">
      <c r="A9" s="61"/>
    </row>
    <row r="10" ht="28.5">
      <c r="A10" s="62" t="s">
        <v>180</v>
      </c>
    </row>
    <row r="11" ht="15">
      <c r="A11" s="63"/>
    </row>
    <row r="12" ht="15">
      <c r="A12" s="60" t="s">
        <v>74</v>
      </c>
    </row>
    <row r="13" ht="15">
      <c r="A13" s="62" t="s">
        <v>195</v>
      </c>
    </row>
    <row r="14" spans="1:4" ht="43.5">
      <c r="A14" s="365" t="s">
        <v>187</v>
      </c>
      <c r="D14" s="61"/>
    </row>
    <row r="15" spans="1:4" ht="14.25">
      <c r="A15" s="52"/>
      <c r="D15" s="61"/>
    </row>
    <row r="16" ht="15">
      <c r="A16" s="63"/>
    </row>
    <row r="17" ht="15">
      <c r="A17" s="60" t="s">
        <v>75</v>
      </c>
    </row>
    <row r="18" ht="114">
      <c r="A18" s="49" t="s">
        <v>184</v>
      </c>
    </row>
    <row r="19" ht="14.25">
      <c r="A19" s="49"/>
    </row>
    <row r="20" ht="15">
      <c r="A20" s="60" t="s">
        <v>76</v>
      </c>
    </row>
    <row r="21" ht="71.25">
      <c r="A21" s="49" t="s">
        <v>165</v>
      </c>
    </row>
    <row r="22" ht="14.25">
      <c r="A22" s="49"/>
    </row>
    <row r="23" ht="15">
      <c r="A23" s="63"/>
    </row>
    <row r="24" ht="15">
      <c r="A24" s="60" t="s">
        <v>77</v>
      </c>
    </row>
    <row r="25" ht="14.25" customHeight="1">
      <c r="A25" s="62" t="s">
        <v>181</v>
      </c>
    </row>
    <row r="26" spans="1:2" ht="8.25" customHeight="1">
      <c r="A26" s="53"/>
      <c r="B26" s="57"/>
    </row>
    <row r="27" spans="1:2" ht="14.25">
      <c r="A27" s="54"/>
      <c r="B27" s="57"/>
    </row>
    <row r="28" ht="14.25" customHeight="1">
      <c r="A28" s="64" t="s">
        <v>78</v>
      </c>
    </row>
    <row r="29" spans="1:3" ht="14.25" customHeight="1">
      <c r="A29" s="315" t="s">
        <v>182</v>
      </c>
      <c r="C29" s="65"/>
    </row>
    <row r="30" ht="14.25">
      <c r="A30" s="61"/>
    </row>
    <row r="31" ht="45" customHeight="1">
      <c r="A31" s="60" t="s">
        <v>79</v>
      </c>
    </row>
    <row r="32" ht="42.75">
      <c r="A32" s="61" t="s">
        <v>80</v>
      </c>
    </row>
    <row r="33" ht="28.5">
      <c r="A33" s="66" t="s">
        <v>81</v>
      </c>
    </row>
    <row r="34" ht="30.75" customHeight="1">
      <c r="A34" s="66" t="s">
        <v>82</v>
      </c>
    </row>
    <row r="35" ht="28.5">
      <c r="A35" s="66" t="s">
        <v>83</v>
      </c>
    </row>
    <row r="36" ht="79.5" customHeight="1">
      <c r="A36" s="67" t="s">
        <v>84</v>
      </c>
    </row>
    <row r="37" ht="15" customHeight="1">
      <c r="A37" s="49"/>
    </row>
    <row r="38" ht="15">
      <c r="A38" s="68" t="s">
        <v>85</v>
      </c>
    </row>
    <row r="39" ht="82.5" customHeight="1">
      <c r="A39" s="49" t="s">
        <v>86</v>
      </c>
    </row>
    <row r="40" ht="28.5">
      <c r="A40" s="66" t="s">
        <v>87</v>
      </c>
    </row>
    <row r="41" ht="28.5">
      <c r="A41" s="66" t="s">
        <v>88</v>
      </c>
    </row>
    <row r="42" ht="30" customHeight="1">
      <c r="A42" s="69" t="s">
        <v>89</v>
      </c>
    </row>
    <row r="43" ht="52.5" customHeight="1">
      <c r="A43" s="66" t="s">
        <v>90</v>
      </c>
    </row>
    <row r="44" ht="14.25">
      <c r="A44" s="49"/>
    </row>
    <row r="45" ht="15">
      <c r="A45" s="70" t="s">
        <v>91</v>
      </c>
    </row>
    <row r="46" ht="12" customHeight="1">
      <c r="A46" s="58" t="s">
        <v>92</v>
      </c>
    </row>
    <row r="47" ht="14.25">
      <c r="A47" s="316" t="s">
        <v>182</v>
      </c>
    </row>
    <row r="48" ht="14.25">
      <c r="A48" s="58"/>
    </row>
    <row r="49" ht="14.25">
      <c r="A49" s="58" t="s">
        <v>93</v>
      </c>
    </row>
    <row r="50" spans="1:2" ht="14.25">
      <c r="A50" s="366" t="s">
        <v>188</v>
      </c>
      <c r="B50" s="303"/>
    </row>
    <row r="51" ht="14.25">
      <c r="A51" s="58"/>
    </row>
    <row r="52" ht="14.25">
      <c r="A52" s="58" t="s">
        <v>94</v>
      </c>
    </row>
    <row r="53" ht="14.25">
      <c r="A53" s="316" t="s">
        <v>183</v>
      </c>
    </row>
    <row r="54" ht="14.25">
      <c r="A54" s="58"/>
    </row>
    <row r="62" ht="14.25">
      <c r="C62" s="50"/>
    </row>
    <row r="71" ht="14.25">
      <c r="A71" s="61"/>
    </row>
    <row r="72" ht="14.25">
      <c r="A72" s="61"/>
    </row>
    <row r="73" ht="14.25">
      <c r="A73" s="61"/>
    </row>
    <row r="74" ht="14.25">
      <c r="A74" s="61"/>
    </row>
    <row r="75" ht="14.25">
      <c r="A75" s="61"/>
    </row>
    <row r="76" ht="14.25">
      <c r="A76" s="61"/>
    </row>
    <row r="77" ht="14.25">
      <c r="A77" s="61"/>
    </row>
    <row r="78" ht="14.25">
      <c r="A78" s="61"/>
    </row>
    <row r="79" ht="14.25">
      <c r="A79" s="61"/>
    </row>
    <row r="80" ht="14.25">
      <c r="A80" s="61"/>
    </row>
    <row r="81" ht="14.25">
      <c r="A81" s="61"/>
    </row>
    <row r="82" ht="14.25">
      <c r="A82" s="61"/>
    </row>
    <row r="83" ht="14.25">
      <c r="A83" s="61"/>
    </row>
    <row r="84" ht="14.25">
      <c r="A84" s="61"/>
    </row>
    <row r="85" ht="14.25">
      <c r="A85" s="61"/>
    </row>
    <row r="86" ht="14.25">
      <c r="A86" s="61"/>
    </row>
    <row r="87" ht="14.25">
      <c r="A87" s="61"/>
    </row>
    <row r="88" ht="14.25">
      <c r="A88" s="61"/>
    </row>
    <row r="89" ht="14.25">
      <c r="A89" s="61"/>
    </row>
    <row r="90" ht="14.25">
      <c r="A90" s="61"/>
    </row>
    <row r="91" ht="14.25">
      <c r="A91" s="61"/>
    </row>
    <row r="92" ht="14.25">
      <c r="A92" s="61"/>
    </row>
    <row r="93" ht="14.25">
      <c r="A93" s="61"/>
    </row>
    <row r="94" ht="14.25">
      <c r="A94" s="61"/>
    </row>
    <row r="95" ht="14.25">
      <c r="A95" s="61"/>
    </row>
    <row r="96" ht="14.25">
      <c r="A96" s="61"/>
    </row>
    <row r="97" ht="14.25">
      <c r="A97" s="61"/>
    </row>
    <row r="98" ht="14.25">
      <c r="A98" s="61"/>
    </row>
    <row r="99" ht="14.25">
      <c r="A99" s="61"/>
    </row>
    <row r="100" ht="14.25">
      <c r="A100" s="61"/>
    </row>
    <row r="101" ht="14.25">
      <c r="A101" s="61"/>
    </row>
    <row r="102" ht="14.25">
      <c r="A102" s="61"/>
    </row>
    <row r="103" ht="14.25">
      <c r="A103" s="61"/>
    </row>
    <row r="104" ht="14.25">
      <c r="A104" s="61"/>
    </row>
    <row r="105" ht="14.25">
      <c r="A105" s="61"/>
    </row>
    <row r="106" ht="14.25">
      <c r="A106" s="61"/>
    </row>
    <row r="107" ht="14.25">
      <c r="A107" s="61"/>
    </row>
    <row r="108" ht="14.25">
      <c r="A108" s="61"/>
    </row>
    <row r="109" ht="14.25">
      <c r="A109" s="61"/>
    </row>
    <row r="110" ht="14.25">
      <c r="A110" s="61"/>
    </row>
    <row r="111" ht="14.25">
      <c r="A111" s="61"/>
    </row>
    <row r="112" ht="14.25">
      <c r="A112" s="61"/>
    </row>
    <row r="113" ht="14.25">
      <c r="A113" s="61"/>
    </row>
    <row r="114" ht="14.25">
      <c r="A114" s="61"/>
    </row>
    <row r="115" ht="14.25">
      <c r="A115" s="61"/>
    </row>
    <row r="116" ht="14.25">
      <c r="A116" s="61"/>
    </row>
    <row r="117" ht="14.25">
      <c r="A117" s="61"/>
    </row>
    <row r="118" ht="14.25">
      <c r="A118" s="61"/>
    </row>
    <row r="119" ht="14.25">
      <c r="A119" s="61"/>
    </row>
    <row r="120" ht="14.25">
      <c r="A120" s="61"/>
    </row>
    <row r="121" ht="14.25">
      <c r="A121" s="61"/>
    </row>
    <row r="122" ht="14.25">
      <c r="A122" s="61"/>
    </row>
    <row r="123" ht="14.25">
      <c r="A123" s="61"/>
    </row>
    <row r="124" ht="14.25">
      <c r="A124" s="61"/>
    </row>
    <row r="125" ht="14.25">
      <c r="A125" s="61"/>
    </row>
    <row r="126" ht="14.25">
      <c r="A126" s="61"/>
    </row>
    <row r="127" ht="14.25">
      <c r="A127" s="61"/>
    </row>
    <row r="128" ht="14.25">
      <c r="A128" s="61"/>
    </row>
    <row r="129" ht="14.25">
      <c r="A129" s="61"/>
    </row>
    <row r="130" ht="14.25">
      <c r="A130" s="61"/>
    </row>
    <row r="131" ht="14.25">
      <c r="A131" s="61"/>
    </row>
    <row r="132" ht="14.25">
      <c r="A132" s="61"/>
    </row>
    <row r="133" ht="14.25">
      <c r="A133" s="61"/>
    </row>
    <row r="134" ht="14.25">
      <c r="A134" s="61"/>
    </row>
    <row r="135" ht="14.25">
      <c r="A135" s="61"/>
    </row>
    <row r="136" ht="14.25">
      <c r="A136" s="61"/>
    </row>
    <row r="137" ht="14.25">
      <c r="A137" s="61"/>
    </row>
    <row r="138" ht="14.25">
      <c r="A138" s="61"/>
    </row>
    <row r="139" ht="14.25">
      <c r="A139" s="61"/>
    </row>
    <row r="140" ht="14.25">
      <c r="A140" s="61"/>
    </row>
    <row r="141" ht="14.25">
      <c r="A141" s="61"/>
    </row>
    <row r="142" ht="14.25">
      <c r="A142" s="61"/>
    </row>
    <row r="143" ht="14.25">
      <c r="A143" s="61"/>
    </row>
    <row r="144" ht="14.25">
      <c r="A144" s="61"/>
    </row>
    <row r="145" ht="14.25">
      <c r="A145" s="61"/>
    </row>
    <row r="146" ht="14.25">
      <c r="A146" s="61"/>
    </row>
    <row r="147" ht="14.25">
      <c r="A147" s="61"/>
    </row>
    <row r="148" ht="14.25">
      <c r="A148" s="61"/>
    </row>
    <row r="149" ht="14.25">
      <c r="A149" s="61"/>
    </row>
    <row r="150" ht="14.25">
      <c r="A150" s="61"/>
    </row>
    <row r="151" ht="14.25">
      <c r="A151" s="61"/>
    </row>
    <row r="152" ht="14.25">
      <c r="A152" s="61"/>
    </row>
    <row r="153" ht="14.25">
      <c r="A153" s="61"/>
    </row>
    <row r="154" ht="14.25">
      <c r="A154" s="61"/>
    </row>
    <row r="155" ht="14.25">
      <c r="A155" s="61"/>
    </row>
    <row r="156" ht="14.25">
      <c r="A156" s="61"/>
    </row>
    <row r="157" ht="14.25">
      <c r="A157" s="61"/>
    </row>
    <row r="158" ht="14.25">
      <c r="A158" s="61"/>
    </row>
    <row r="159" ht="14.25">
      <c r="A159" s="61"/>
    </row>
    <row r="160" ht="14.25">
      <c r="A160" s="61"/>
    </row>
    <row r="161" ht="14.25">
      <c r="A161" s="61"/>
    </row>
    <row r="162" ht="14.25">
      <c r="A162" s="61"/>
    </row>
    <row r="163" ht="14.25">
      <c r="A163" s="61"/>
    </row>
    <row r="164" ht="14.25">
      <c r="A164" s="61"/>
    </row>
    <row r="165" ht="14.25">
      <c r="A165" s="61"/>
    </row>
    <row r="166" ht="14.25">
      <c r="A166" s="61"/>
    </row>
    <row r="167" ht="14.25">
      <c r="A167" s="61"/>
    </row>
    <row r="168" ht="14.25">
      <c r="A168" s="61"/>
    </row>
    <row r="169" ht="14.25">
      <c r="A169" s="61"/>
    </row>
    <row r="170" ht="14.25">
      <c r="A170" s="61"/>
    </row>
    <row r="171" ht="14.25">
      <c r="A171" s="61"/>
    </row>
    <row r="172" ht="14.25">
      <c r="A172" s="61"/>
    </row>
    <row r="173" ht="14.25">
      <c r="A173" s="61"/>
    </row>
    <row r="174" ht="14.25">
      <c r="A174" s="61"/>
    </row>
    <row r="175" ht="14.25">
      <c r="A175" s="61"/>
    </row>
    <row r="176" ht="14.25">
      <c r="A176" s="61"/>
    </row>
    <row r="177" ht="14.25">
      <c r="A177" s="61"/>
    </row>
    <row r="178" ht="14.25">
      <c r="A178" s="61"/>
    </row>
    <row r="179" ht="14.25">
      <c r="A179" s="61"/>
    </row>
    <row r="180" ht="14.25">
      <c r="A180" s="61"/>
    </row>
    <row r="181" ht="14.25">
      <c r="A181" s="61"/>
    </row>
    <row r="182" ht="14.25">
      <c r="A182" s="61"/>
    </row>
    <row r="183" ht="14.25">
      <c r="A183" s="61"/>
    </row>
    <row r="184" ht="14.25">
      <c r="A184" s="61"/>
    </row>
    <row r="185" ht="14.25">
      <c r="A185" s="61"/>
    </row>
    <row r="186" ht="14.25">
      <c r="A186" s="61"/>
    </row>
    <row r="187" ht="14.25">
      <c r="A187" s="61"/>
    </row>
    <row r="188" ht="14.25">
      <c r="A188" s="61"/>
    </row>
    <row r="189" ht="14.25">
      <c r="A189" s="61"/>
    </row>
    <row r="190" ht="14.25">
      <c r="A190" s="61"/>
    </row>
    <row r="191" ht="14.25">
      <c r="A191" s="61"/>
    </row>
    <row r="192" ht="14.25">
      <c r="A192" s="61"/>
    </row>
    <row r="193" ht="14.25">
      <c r="A193" s="61"/>
    </row>
    <row r="194" ht="14.25">
      <c r="A194" s="61"/>
    </row>
    <row r="195" ht="14.25">
      <c r="A195" s="61"/>
    </row>
    <row r="196" ht="14.25">
      <c r="A196" s="61"/>
    </row>
    <row r="197" ht="14.25">
      <c r="A197" s="61"/>
    </row>
    <row r="198" ht="14.25">
      <c r="A198" s="61"/>
    </row>
    <row r="199" ht="14.25">
      <c r="A199" s="61"/>
    </row>
    <row r="200" ht="14.25">
      <c r="A200" s="61"/>
    </row>
    <row r="201" ht="14.25">
      <c r="A201" s="61"/>
    </row>
    <row r="202" ht="14.25">
      <c r="A202" s="61"/>
    </row>
    <row r="203" ht="14.25">
      <c r="A203" s="61"/>
    </row>
    <row r="204" ht="14.25">
      <c r="A204" s="61"/>
    </row>
    <row r="205" ht="14.25">
      <c r="A205" s="61"/>
    </row>
    <row r="206" ht="14.25">
      <c r="A206" s="61"/>
    </row>
    <row r="207" ht="14.25">
      <c r="A207" s="61"/>
    </row>
    <row r="208" ht="14.25">
      <c r="A208" s="61"/>
    </row>
    <row r="209" ht="14.25">
      <c r="A209" s="61"/>
    </row>
    <row r="210" ht="14.25">
      <c r="A210" s="61"/>
    </row>
    <row r="211" ht="14.25">
      <c r="A211" s="61"/>
    </row>
    <row r="212" ht="14.25">
      <c r="A212" s="61"/>
    </row>
    <row r="213" ht="14.25">
      <c r="A213" s="61"/>
    </row>
    <row r="214" ht="14.25">
      <c r="A214" s="61"/>
    </row>
    <row r="215" ht="14.25">
      <c r="A215" s="61"/>
    </row>
    <row r="216" ht="14.25">
      <c r="A216" s="61"/>
    </row>
    <row r="217" ht="14.25">
      <c r="A217" s="61"/>
    </row>
    <row r="218" ht="14.25">
      <c r="A218" s="61"/>
    </row>
    <row r="219" ht="14.25">
      <c r="A219" s="61"/>
    </row>
    <row r="220" ht="14.25">
      <c r="A220" s="61"/>
    </row>
    <row r="221" ht="14.25">
      <c r="A221" s="61"/>
    </row>
    <row r="222" ht="14.25">
      <c r="A222" s="61"/>
    </row>
    <row r="223" ht="14.25">
      <c r="A223" s="61"/>
    </row>
    <row r="224" ht="14.25">
      <c r="A224" s="61"/>
    </row>
    <row r="225" ht="14.25">
      <c r="A225" s="61"/>
    </row>
    <row r="226" ht="14.25">
      <c r="A226" s="61"/>
    </row>
    <row r="227" ht="14.25">
      <c r="A227" s="61"/>
    </row>
    <row r="228" ht="14.25">
      <c r="A228" s="61"/>
    </row>
    <row r="229" ht="14.25">
      <c r="A229" s="61"/>
    </row>
    <row r="230" ht="14.25">
      <c r="A230" s="61"/>
    </row>
    <row r="231" ht="14.25">
      <c r="A231" s="61"/>
    </row>
    <row r="232" ht="14.25">
      <c r="A232" s="61"/>
    </row>
    <row r="233" ht="14.25">
      <c r="A233" s="61"/>
    </row>
    <row r="234" ht="14.25">
      <c r="A234" s="61"/>
    </row>
    <row r="235" ht="14.25">
      <c r="A235" s="61"/>
    </row>
    <row r="236" ht="14.25">
      <c r="A236" s="61"/>
    </row>
    <row r="237" ht="14.25">
      <c r="A237" s="61"/>
    </row>
    <row r="238" ht="14.25">
      <c r="A238" s="61"/>
    </row>
    <row r="239" ht="14.25">
      <c r="A239" s="61"/>
    </row>
    <row r="240" ht="14.25">
      <c r="A240" s="61"/>
    </row>
    <row r="241" ht="14.25">
      <c r="A241" s="61"/>
    </row>
    <row r="242" ht="14.25">
      <c r="A242" s="61"/>
    </row>
    <row r="243" ht="14.25">
      <c r="A243" s="61"/>
    </row>
    <row r="244" ht="14.25">
      <c r="A244" s="61"/>
    </row>
    <row r="245" ht="14.25">
      <c r="A245" s="61"/>
    </row>
    <row r="246" ht="14.25">
      <c r="A246" s="61"/>
    </row>
    <row r="247" ht="14.25">
      <c r="A247" s="61"/>
    </row>
    <row r="248" ht="14.25">
      <c r="A248" s="61"/>
    </row>
    <row r="249" ht="14.25">
      <c r="A249" s="61"/>
    </row>
    <row r="250" ht="14.25">
      <c r="A250" s="61"/>
    </row>
    <row r="251" ht="14.25">
      <c r="A251" s="61"/>
    </row>
    <row r="252" ht="14.25">
      <c r="A252" s="61"/>
    </row>
    <row r="253" ht="14.25">
      <c r="A253" s="61"/>
    </row>
    <row r="254" ht="14.25">
      <c r="A254" s="61"/>
    </row>
    <row r="255" ht="14.25">
      <c r="A255" s="61"/>
    </row>
    <row r="256" ht="14.25">
      <c r="A256" s="61"/>
    </row>
    <row r="257" ht="14.25">
      <c r="A257" s="61"/>
    </row>
    <row r="258" ht="14.25">
      <c r="A258" s="61"/>
    </row>
    <row r="259" ht="14.25">
      <c r="A259" s="61"/>
    </row>
    <row r="260" ht="14.25">
      <c r="A260" s="61"/>
    </row>
    <row r="261" ht="14.25">
      <c r="A261" s="61"/>
    </row>
    <row r="262" ht="14.25">
      <c r="A262" s="61"/>
    </row>
    <row r="263" ht="14.25">
      <c r="A263" s="61"/>
    </row>
    <row r="264" ht="14.25">
      <c r="A264" s="61"/>
    </row>
    <row r="265" ht="14.25">
      <c r="A265" s="61"/>
    </row>
    <row r="266" ht="14.25">
      <c r="A266" s="61"/>
    </row>
    <row r="267" ht="14.25">
      <c r="A267" s="61"/>
    </row>
    <row r="268" ht="14.25">
      <c r="A268" s="61"/>
    </row>
    <row r="269" ht="14.25">
      <c r="A269" s="61"/>
    </row>
    <row r="270" ht="14.25">
      <c r="A270" s="61"/>
    </row>
    <row r="271" ht="14.25">
      <c r="A271" s="61"/>
    </row>
    <row r="272" ht="14.25">
      <c r="A272" s="61"/>
    </row>
    <row r="273" ht="14.25">
      <c r="A273" s="61"/>
    </row>
    <row r="274" ht="14.25">
      <c r="A274" s="61"/>
    </row>
    <row r="275" ht="14.25">
      <c r="A275" s="61"/>
    </row>
    <row r="276" ht="14.25">
      <c r="A276" s="61"/>
    </row>
    <row r="277" ht="14.25">
      <c r="A277" s="61"/>
    </row>
    <row r="278" ht="14.25">
      <c r="A278" s="61"/>
    </row>
    <row r="279" ht="14.25">
      <c r="A279" s="61"/>
    </row>
    <row r="280" ht="14.25">
      <c r="A280" s="61"/>
    </row>
    <row r="281" ht="14.25">
      <c r="A281" s="61"/>
    </row>
    <row r="282" ht="14.25">
      <c r="A282" s="61"/>
    </row>
    <row r="283" ht="14.25">
      <c r="A283" s="61"/>
    </row>
    <row r="284" ht="14.25">
      <c r="A284" s="61"/>
    </row>
    <row r="285" ht="14.25">
      <c r="A285" s="61"/>
    </row>
    <row r="286" ht="14.25">
      <c r="A286" s="61"/>
    </row>
    <row r="287" ht="14.25">
      <c r="A287" s="61"/>
    </row>
    <row r="288" ht="14.25">
      <c r="A288" s="61"/>
    </row>
    <row r="289" ht="14.25">
      <c r="A289" s="61"/>
    </row>
    <row r="290" ht="14.25">
      <c r="A290" s="61"/>
    </row>
    <row r="291" ht="14.25">
      <c r="A291" s="61"/>
    </row>
    <row r="292" ht="14.25">
      <c r="A292" s="61"/>
    </row>
    <row r="293" ht="14.25">
      <c r="A293" s="61"/>
    </row>
    <row r="294" ht="14.25">
      <c r="A294" s="61"/>
    </row>
    <row r="295" ht="14.25">
      <c r="A295" s="61"/>
    </row>
    <row r="296" ht="14.25">
      <c r="A296" s="61"/>
    </row>
    <row r="297" ht="14.25">
      <c r="A297" s="61"/>
    </row>
    <row r="298" ht="14.25">
      <c r="A298" s="61"/>
    </row>
    <row r="299" ht="14.25">
      <c r="A299" s="61"/>
    </row>
    <row r="300" ht="14.25">
      <c r="A300" s="61"/>
    </row>
    <row r="301" ht="14.25">
      <c r="A301" s="61"/>
    </row>
    <row r="302" ht="14.25">
      <c r="A302" s="61"/>
    </row>
    <row r="303" ht="14.25">
      <c r="A303" s="61"/>
    </row>
    <row r="304" ht="14.25">
      <c r="A304" s="61"/>
    </row>
    <row r="305" ht="14.25">
      <c r="A305" s="61"/>
    </row>
    <row r="306" ht="14.25">
      <c r="A306" s="61"/>
    </row>
    <row r="307" ht="14.25">
      <c r="A307" s="61"/>
    </row>
    <row r="308" ht="14.25">
      <c r="A308" s="61"/>
    </row>
    <row r="309" ht="14.25">
      <c r="A309" s="61"/>
    </row>
    <row r="310" ht="14.25">
      <c r="A310" s="61"/>
    </row>
    <row r="311" ht="14.25">
      <c r="A311" s="61"/>
    </row>
    <row r="312" ht="14.25">
      <c r="A312" s="61"/>
    </row>
    <row r="313" ht="14.25">
      <c r="A313" s="61"/>
    </row>
    <row r="314" ht="14.25">
      <c r="A314" s="61"/>
    </row>
    <row r="315" ht="14.25">
      <c r="A315" s="61"/>
    </row>
    <row r="316" ht="14.25">
      <c r="A316" s="61"/>
    </row>
    <row r="317" ht="14.25">
      <c r="A317" s="61"/>
    </row>
    <row r="318" ht="14.25">
      <c r="A318" s="61"/>
    </row>
    <row r="319" ht="14.25">
      <c r="A319" s="61"/>
    </row>
    <row r="320" ht="14.25">
      <c r="A320" s="61"/>
    </row>
    <row r="321" ht="14.25">
      <c r="A321" s="61"/>
    </row>
    <row r="322" ht="14.25">
      <c r="A322" s="61"/>
    </row>
    <row r="323" ht="14.25">
      <c r="A323" s="61"/>
    </row>
    <row r="324" ht="14.25">
      <c r="A324" s="61"/>
    </row>
    <row r="325" ht="14.25">
      <c r="A325" s="61"/>
    </row>
    <row r="326" ht="14.25">
      <c r="A326" s="61"/>
    </row>
    <row r="327" ht="14.25">
      <c r="A327" s="61"/>
    </row>
    <row r="328" ht="14.25">
      <c r="A328" s="61"/>
    </row>
    <row r="329" ht="14.25">
      <c r="A329" s="61"/>
    </row>
    <row r="330" ht="14.25">
      <c r="A330" s="61"/>
    </row>
    <row r="331" ht="14.25">
      <c r="A331" s="61"/>
    </row>
    <row r="332" ht="14.25">
      <c r="A332" s="61"/>
    </row>
    <row r="333" ht="14.25">
      <c r="A333" s="61"/>
    </row>
    <row r="334" ht="14.25">
      <c r="A334" s="61"/>
    </row>
    <row r="335" ht="14.25">
      <c r="A335" s="61"/>
    </row>
    <row r="336" ht="14.25">
      <c r="A336" s="61"/>
    </row>
    <row r="337" ht="14.25">
      <c r="A337" s="61"/>
    </row>
    <row r="338" ht="14.25">
      <c r="A338" s="61"/>
    </row>
    <row r="339" ht="14.25">
      <c r="A339" s="61"/>
    </row>
    <row r="340" ht="14.25">
      <c r="A340" s="61"/>
    </row>
    <row r="341" ht="14.25">
      <c r="A341" s="61"/>
    </row>
    <row r="342" ht="14.25">
      <c r="A342" s="61"/>
    </row>
    <row r="343" ht="14.25">
      <c r="A343" s="61"/>
    </row>
    <row r="344" ht="14.25">
      <c r="A344" s="61"/>
    </row>
    <row r="345" ht="14.25">
      <c r="A345" s="61"/>
    </row>
    <row r="346" ht="14.25">
      <c r="A346" s="61"/>
    </row>
    <row r="347" ht="14.25">
      <c r="A347" s="61"/>
    </row>
    <row r="348" ht="14.25">
      <c r="A348" s="61"/>
    </row>
    <row r="349" ht="14.25">
      <c r="A349" s="61"/>
    </row>
    <row r="350" ht="14.25">
      <c r="A350" s="61"/>
    </row>
    <row r="351" ht="14.25">
      <c r="A351" s="61"/>
    </row>
    <row r="352" ht="14.25">
      <c r="A352" s="61"/>
    </row>
    <row r="353" ht="14.25">
      <c r="A353" s="61"/>
    </row>
    <row r="354" ht="14.25">
      <c r="A354" s="61"/>
    </row>
    <row r="355" ht="14.25">
      <c r="A355" s="61"/>
    </row>
    <row r="356" ht="14.25">
      <c r="A356" s="61"/>
    </row>
    <row r="357" ht="14.25">
      <c r="A357" s="61"/>
    </row>
    <row r="358" ht="14.25">
      <c r="A358" s="61"/>
    </row>
    <row r="359" ht="14.25">
      <c r="A359" s="61"/>
    </row>
    <row r="360" ht="14.25">
      <c r="A360" s="61"/>
    </row>
    <row r="361" ht="14.25">
      <c r="A361" s="61"/>
    </row>
    <row r="362" ht="14.25">
      <c r="A362" s="61"/>
    </row>
    <row r="363" ht="14.25">
      <c r="A363" s="61"/>
    </row>
    <row r="364" ht="14.25">
      <c r="A364" s="61"/>
    </row>
    <row r="365" ht="14.25">
      <c r="A365" s="61"/>
    </row>
    <row r="366" ht="14.25">
      <c r="A366" s="61"/>
    </row>
    <row r="367" ht="14.25">
      <c r="A367" s="61"/>
    </row>
    <row r="368" ht="14.25">
      <c r="A368" s="61"/>
    </row>
    <row r="369" ht="14.25">
      <c r="A369" s="61"/>
    </row>
    <row r="370" ht="14.25">
      <c r="A370" s="61"/>
    </row>
    <row r="371" ht="14.25">
      <c r="A371" s="61"/>
    </row>
    <row r="372" ht="14.25">
      <c r="A372" s="61"/>
    </row>
    <row r="373" ht="14.25">
      <c r="A373" s="61"/>
    </row>
    <row r="374" ht="14.25">
      <c r="A374" s="61"/>
    </row>
    <row r="375" ht="14.25">
      <c r="A375" s="61"/>
    </row>
    <row r="376" ht="14.25">
      <c r="A376" s="61"/>
    </row>
    <row r="377" ht="14.25">
      <c r="A377" s="61"/>
    </row>
    <row r="378" ht="14.25">
      <c r="A378" s="61"/>
    </row>
    <row r="379" ht="14.25">
      <c r="A379" s="61"/>
    </row>
    <row r="380" ht="14.25">
      <c r="A380" s="61"/>
    </row>
    <row r="381" ht="14.25">
      <c r="A381" s="61"/>
    </row>
    <row r="382" ht="14.25">
      <c r="A382" s="61"/>
    </row>
    <row r="383" ht="14.25">
      <c r="A383" s="61"/>
    </row>
    <row r="384" ht="14.25">
      <c r="A384" s="61"/>
    </row>
    <row r="385" ht="14.25">
      <c r="A385" s="61"/>
    </row>
    <row r="386" ht="14.25">
      <c r="A386" s="61"/>
    </row>
    <row r="387" ht="14.25">
      <c r="A387" s="61"/>
    </row>
    <row r="388" ht="14.25">
      <c r="A388" s="61"/>
    </row>
    <row r="389" ht="14.25">
      <c r="A389" s="61"/>
    </row>
    <row r="390" ht="14.25">
      <c r="A390" s="61"/>
    </row>
    <row r="391" ht="14.25">
      <c r="A391" s="61"/>
    </row>
    <row r="392" ht="14.25">
      <c r="A392" s="61"/>
    </row>
    <row r="393" ht="14.25">
      <c r="A393" s="61"/>
    </row>
    <row r="394" ht="14.25">
      <c r="A394" s="61"/>
    </row>
    <row r="395" ht="14.25">
      <c r="A395" s="61"/>
    </row>
    <row r="396" ht="14.25">
      <c r="A396" s="61"/>
    </row>
    <row r="397" ht="14.25">
      <c r="A397" s="61"/>
    </row>
    <row r="398" ht="14.25">
      <c r="A398" s="61"/>
    </row>
    <row r="399" ht="14.25">
      <c r="A399" s="61"/>
    </row>
    <row r="400" ht="14.25">
      <c r="A400" s="61"/>
    </row>
    <row r="401" ht="14.25">
      <c r="A401" s="61"/>
    </row>
    <row r="402" ht="14.25">
      <c r="A402" s="61"/>
    </row>
    <row r="403" ht="14.25">
      <c r="A403" s="61"/>
    </row>
    <row r="404" ht="14.25">
      <c r="A404" s="61"/>
    </row>
    <row r="405" ht="14.25">
      <c r="A405" s="61"/>
    </row>
    <row r="406" ht="14.25">
      <c r="A406" s="61"/>
    </row>
    <row r="407" ht="14.25">
      <c r="A407" s="61"/>
    </row>
    <row r="408" ht="14.25">
      <c r="A408" s="61"/>
    </row>
    <row r="409" ht="14.25">
      <c r="A409" s="61"/>
    </row>
    <row r="410" ht="14.25">
      <c r="A410" s="61"/>
    </row>
    <row r="411" ht="14.25">
      <c r="A411" s="61"/>
    </row>
    <row r="412" ht="14.25">
      <c r="A412" s="61"/>
    </row>
    <row r="413" ht="14.25">
      <c r="A413" s="61"/>
    </row>
    <row r="414" ht="14.25">
      <c r="A414" s="61"/>
    </row>
    <row r="415" ht="14.25">
      <c r="A415" s="61"/>
    </row>
    <row r="416" ht="14.25">
      <c r="A416" s="61"/>
    </row>
    <row r="417" ht="14.25">
      <c r="A417" s="61"/>
    </row>
    <row r="418" ht="14.25">
      <c r="A418" s="61"/>
    </row>
    <row r="419" ht="14.25">
      <c r="A419" s="61"/>
    </row>
    <row r="420" ht="14.25">
      <c r="A420" s="61"/>
    </row>
    <row r="421" ht="14.25">
      <c r="A421" s="61"/>
    </row>
    <row r="422" ht="14.25">
      <c r="A422" s="61"/>
    </row>
    <row r="423" ht="14.25">
      <c r="A423" s="61"/>
    </row>
    <row r="424" ht="14.25">
      <c r="A424" s="61"/>
    </row>
    <row r="425" ht="14.25">
      <c r="A425" s="61"/>
    </row>
    <row r="426" ht="14.25">
      <c r="A426" s="61"/>
    </row>
    <row r="427" ht="14.25">
      <c r="A427" s="61"/>
    </row>
    <row r="428" ht="14.25">
      <c r="A428" s="61"/>
    </row>
    <row r="429" ht="14.25">
      <c r="A429" s="61"/>
    </row>
    <row r="430" ht="14.25">
      <c r="A430" s="61"/>
    </row>
    <row r="431" ht="14.25">
      <c r="A431" s="61"/>
    </row>
    <row r="432" ht="14.25">
      <c r="A432" s="61"/>
    </row>
    <row r="433" ht="14.25">
      <c r="A433" s="61"/>
    </row>
    <row r="434" ht="14.25">
      <c r="A434" s="61"/>
    </row>
    <row r="435" ht="14.25">
      <c r="A435" s="61"/>
    </row>
    <row r="436" ht="14.25">
      <c r="A436" s="61"/>
    </row>
    <row r="437" ht="14.25">
      <c r="A437" s="61"/>
    </row>
    <row r="438" ht="14.25">
      <c r="A438" s="61"/>
    </row>
    <row r="439" ht="14.25">
      <c r="A439" s="61"/>
    </row>
    <row r="440" ht="14.25">
      <c r="A440" s="61"/>
    </row>
    <row r="441" ht="14.25">
      <c r="A441" s="61"/>
    </row>
    <row r="442" ht="14.25">
      <c r="A442" s="61"/>
    </row>
    <row r="443" ht="14.25">
      <c r="A443" s="61"/>
    </row>
    <row r="444" ht="14.25">
      <c r="A444" s="61"/>
    </row>
    <row r="445" ht="14.25">
      <c r="A445" s="61"/>
    </row>
    <row r="446" ht="14.25">
      <c r="A446" s="61"/>
    </row>
    <row r="447" ht="14.25">
      <c r="A447" s="61"/>
    </row>
    <row r="448" ht="14.25">
      <c r="A448" s="61"/>
    </row>
    <row r="449" ht="14.25">
      <c r="A449" s="61"/>
    </row>
    <row r="450" ht="14.25">
      <c r="A450" s="61"/>
    </row>
    <row r="451" ht="14.25">
      <c r="A451" s="61"/>
    </row>
    <row r="452" ht="14.25">
      <c r="A452" s="61"/>
    </row>
    <row r="453" ht="14.25">
      <c r="A453" s="61"/>
    </row>
    <row r="454" ht="14.25">
      <c r="A454" s="61"/>
    </row>
    <row r="455" ht="14.25">
      <c r="A455" s="61"/>
    </row>
    <row r="456" ht="14.25">
      <c r="A456" s="61"/>
    </row>
    <row r="457" ht="14.25">
      <c r="A457" s="61"/>
    </row>
    <row r="458" ht="14.25">
      <c r="A458" s="61"/>
    </row>
    <row r="459" ht="14.25">
      <c r="A459" s="61"/>
    </row>
    <row r="460" ht="14.25">
      <c r="A460" s="61"/>
    </row>
    <row r="461" ht="14.25">
      <c r="A461" s="61"/>
    </row>
    <row r="462" ht="14.25">
      <c r="A462" s="61"/>
    </row>
    <row r="463" ht="14.25">
      <c r="A463" s="61"/>
    </row>
    <row r="464" ht="14.25">
      <c r="A464" s="61"/>
    </row>
    <row r="465" ht="14.25">
      <c r="A465" s="61"/>
    </row>
    <row r="466" ht="14.25">
      <c r="A466" s="61"/>
    </row>
    <row r="467" ht="14.25">
      <c r="A467" s="61"/>
    </row>
    <row r="468" ht="14.25">
      <c r="A468" s="61"/>
    </row>
    <row r="469" ht="14.25">
      <c r="A469" s="61"/>
    </row>
    <row r="470" ht="14.25">
      <c r="A470" s="61"/>
    </row>
    <row r="471" ht="14.25">
      <c r="A471" s="61"/>
    </row>
    <row r="472" ht="14.25">
      <c r="A472" s="61"/>
    </row>
    <row r="473" ht="14.25">
      <c r="A473" s="61"/>
    </row>
    <row r="474" ht="14.25">
      <c r="A474" s="61"/>
    </row>
    <row r="475" ht="14.25">
      <c r="A475" s="61"/>
    </row>
    <row r="476" ht="14.25">
      <c r="A476" s="61"/>
    </row>
    <row r="477" ht="14.25">
      <c r="A477" s="61"/>
    </row>
    <row r="478" ht="14.25">
      <c r="A478" s="61"/>
    </row>
    <row r="479" ht="14.25">
      <c r="A479" s="61"/>
    </row>
    <row r="480" ht="14.25">
      <c r="A480" s="61"/>
    </row>
    <row r="481" ht="14.25">
      <c r="A481" s="61"/>
    </row>
    <row r="482" ht="14.25">
      <c r="A482" s="61"/>
    </row>
    <row r="483" ht="14.25">
      <c r="A483" s="61"/>
    </row>
    <row r="484" ht="14.25">
      <c r="A484" s="61"/>
    </row>
    <row r="485" ht="14.25">
      <c r="A485" s="61"/>
    </row>
    <row r="486" ht="14.25">
      <c r="A486" s="61"/>
    </row>
    <row r="487" ht="14.25">
      <c r="A487" s="61"/>
    </row>
    <row r="488" ht="14.25">
      <c r="A488" s="61"/>
    </row>
    <row r="489" ht="14.25">
      <c r="A489" s="61"/>
    </row>
    <row r="490" ht="14.25">
      <c r="A490" s="61"/>
    </row>
    <row r="491" ht="14.25">
      <c r="A491" s="61"/>
    </row>
    <row r="492" ht="14.25">
      <c r="A492" s="61"/>
    </row>
    <row r="493" ht="14.25">
      <c r="A493" s="61"/>
    </row>
    <row r="494" ht="14.25">
      <c r="A494" s="61"/>
    </row>
    <row r="495" ht="14.25">
      <c r="A495" s="61"/>
    </row>
    <row r="496" ht="14.25">
      <c r="A496" s="61"/>
    </row>
    <row r="497" ht="14.25">
      <c r="A497" s="61"/>
    </row>
    <row r="498" ht="14.25">
      <c r="A498" s="61"/>
    </row>
    <row r="499" ht="14.25">
      <c r="A499" s="61"/>
    </row>
    <row r="500" ht="14.25">
      <c r="A500" s="61"/>
    </row>
    <row r="501" ht="14.25">
      <c r="A501" s="61"/>
    </row>
    <row r="502" ht="14.25">
      <c r="A502" s="61"/>
    </row>
    <row r="503" ht="14.25">
      <c r="A503" s="61"/>
    </row>
    <row r="504" ht="14.25">
      <c r="A504" s="61"/>
    </row>
    <row r="505" ht="14.25">
      <c r="A505" s="61"/>
    </row>
    <row r="506" ht="14.25">
      <c r="A506" s="61"/>
    </row>
    <row r="507" ht="14.25">
      <c r="A507" s="61"/>
    </row>
    <row r="508" ht="14.25">
      <c r="A508" s="61"/>
    </row>
    <row r="509" ht="14.25">
      <c r="A509" s="61"/>
    </row>
    <row r="510" ht="14.25">
      <c r="A510" s="61"/>
    </row>
    <row r="511" ht="14.25">
      <c r="A511" s="61"/>
    </row>
    <row r="512" ht="14.25">
      <c r="A512" s="61"/>
    </row>
    <row r="513" ht="14.25">
      <c r="A513" s="61"/>
    </row>
    <row r="514" ht="14.25">
      <c r="A514" s="61"/>
    </row>
    <row r="515" ht="14.25">
      <c r="A515" s="61"/>
    </row>
    <row r="516" ht="14.25">
      <c r="A516" s="61"/>
    </row>
    <row r="517" ht="14.25">
      <c r="A517" s="61"/>
    </row>
    <row r="518" ht="14.25">
      <c r="A518" s="61"/>
    </row>
    <row r="519" ht="14.25">
      <c r="A519" s="61"/>
    </row>
    <row r="520" ht="14.25">
      <c r="A520" s="61"/>
    </row>
    <row r="521" ht="14.25">
      <c r="A521" s="61"/>
    </row>
    <row r="522" ht="14.25">
      <c r="A522" s="61"/>
    </row>
    <row r="523" ht="14.25">
      <c r="A523" s="61"/>
    </row>
    <row r="524" ht="14.25">
      <c r="A524" s="61"/>
    </row>
    <row r="525" ht="14.25">
      <c r="A525" s="61"/>
    </row>
    <row r="526" ht="14.25">
      <c r="A526" s="61"/>
    </row>
    <row r="527" ht="14.25">
      <c r="A527" s="61"/>
    </row>
    <row r="528" ht="14.25">
      <c r="A528" s="61"/>
    </row>
    <row r="529" ht="14.25">
      <c r="A529" s="61"/>
    </row>
    <row r="530" ht="14.25">
      <c r="A530" s="61"/>
    </row>
    <row r="531" ht="14.25">
      <c r="A531" s="61"/>
    </row>
    <row r="532" ht="14.25">
      <c r="A532" s="61"/>
    </row>
    <row r="533" ht="14.25">
      <c r="A533" s="61"/>
    </row>
    <row r="534" ht="14.25">
      <c r="A534" s="61"/>
    </row>
    <row r="535" ht="14.25">
      <c r="A535" s="61"/>
    </row>
    <row r="536" ht="14.25">
      <c r="A536" s="61"/>
    </row>
    <row r="537" ht="14.25">
      <c r="A537" s="61"/>
    </row>
    <row r="538" ht="14.25">
      <c r="A538" s="61"/>
    </row>
    <row r="539" ht="14.25">
      <c r="A539" s="61"/>
    </row>
    <row r="540" ht="14.25">
      <c r="A540" s="61"/>
    </row>
    <row r="541" ht="14.25">
      <c r="A541" s="61"/>
    </row>
    <row r="542" ht="14.25">
      <c r="A542" s="61"/>
    </row>
    <row r="543" ht="14.25">
      <c r="A543" s="61"/>
    </row>
    <row r="544" ht="14.25">
      <c r="A544" s="61"/>
    </row>
    <row r="545" ht="14.25">
      <c r="A545" s="61"/>
    </row>
    <row r="546" ht="14.25">
      <c r="A546" s="61"/>
    </row>
    <row r="547" ht="14.25">
      <c r="A547" s="61"/>
    </row>
    <row r="548" ht="14.25">
      <c r="A548" s="61"/>
    </row>
    <row r="549" ht="14.25">
      <c r="A549" s="61"/>
    </row>
    <row r="550" ht="14.25">
      <c r="A550" s="61"/>
    </row>
    <row r="551" ht="14.25">
      <c r="A551" s="61"/>
    </row>
    <row r="552" ht="14.25">
      <c r="A552" s="61"/>
    </row>
    <row r="553" ht="14.25">
      <c r="A553" s="61"/>
    </row>
    <row r="554" ht="14.25">
      <c r="A554" s="61"/>
    </row>
    <row r="555" ht="14.25">
      <c r="A555" s="61"/>
    </row>
    <row r="556" ht="14.25">
      <c r="A556" s="61"/>
    </row>
    <row r="557" ht="14.25">
      <c r="A557" s="61"/>
    </row>
    <row r="558" ht="14.25">
      <c r="A558" s="61"/>
    </row>
    <row r="559" ht="14.25">
      <c r="A559" s="61"/>
    </row>
    <row r="560" ht="14.25">
      <c r="A560" s="61"/>
    </row>
    <row r="561" ht="14.25">
      <c r="A561" s="61"/>
    </row>
    <row r="562" ht="14.25">
      <c r="A562" s="61"/>
    </row>
    <row r="563" ht="14.25">
      <c r="A563" s="61"/>
    </row>
    <row r="564" ht="14.25">
      <c r="A564" s="61"/>
    </row>
    <row r="565" ht="14.25">
      <c r="A565" s="61"/>
    </row>
    <row r="566" ht="14.25">
      <c r="A566" s="61"/>
    </row>
    <row r="567" ht="14.25">
      <c r="A567" s="61"/>
    </row>
    <row r="568" ht="14.25">
      <c r="A568" s="61"/>
    </row>
    <row r="569" ht="14.25">
      <c r="A569" s="61"/>
    </row>
    <row r="570" ht="14.25">
      <c r="A570" s="61"/>
    </row>
    <row r="571" ht="14.25">
      <c r="A571" s="61"/>
    </row>
    <row r="572" ht="14.25">
      <c r="A572" s="61"/>
    </row>
    <row r="573" ht="14.25">
      <c r="A573" s="61"/>
    </row>
    <row r="574" ht="14.25">
      <c r="A574" s="61"/>
    </row>
    <row r="575" ht="14.25">
      <c r="A575" s="61"/>
    </row>
    <row r="576" ht="14.25">
      <c r="A576" s="61"/>
    </row>
    <row r="577" ht="14.25">
      <c r="A577" s="61"/>
    </row>
    <row r="578" ht="14.25">
      <c r="A578" s="61"/>
    </row>
    <row r="579" ht="14.25">
      <c r="A579" s="61"/>
    </row>
    <row r="580" ht="14.25">
      <c r="A580" s="61"/>
    </row>
    <row r="581" ht="14.25">
      <c r="A581" s="61"/>
    </row>
    <row r="582" ht="14.25">
      <c r="A582" s="61"/>
    </row>
    <row r="583" ht="14.25">
      <c r="A583" s="61"/>
    </row>
    <row r="584" ht="14.25">
      <c r="A584" s="61"/>
    </row>
    <row r="585" ht="14.25">
      <c r="A585" s="61"/>
    </row>
    <row r="586" ht="14.25">
      <c r="A586" s="61"/>
    </row>
    <row r="587" ht="14.25">
      <c r="A587" s="61"/>
    </row>
    <row r="588" ht="14.25">
      <c r="A588" s="61"/>
    </row>
    <row r="589" ht="14.25">
      <c r="A589" s="61"/>
    </row>
    <row r="590" ht="14.25">
      <c r="A590" s="61"/>
    </row>
    <row r="591" ht="14.25">
      <c r="A591" s="61"/>
    </row>
    <row r="592" ht="14.25">
      <c r="A592" s="61"/>
    </row>
    <row r="593" ht="14.25">
      <c r="A593" s="61"/>
    </row>
    <row r="594" ht="14.25">
      <c r="A594" s="61"/>
    </row>
    <row r="595" ht="14.25">
      <c r="A595" s="61"/>
    </row>
    <row r="596" ht="14.25">
      <c r="A596" s="61"/>
    </row>
    <row r="597" ht="14.25">
      <c r="A597" s="61"/>
    </row>
    <row r="598" ht="14.25">
      <c r="A598" s="61"/>
    </row>
    <row r="599" ht="14.25">
      <c r="A599" s="61"/>
    </row>
    <row r="600" ht="14.25">
      <c r="A600" s="61"/>
    </row>
    <row r="601" ht="14.25">
      <c r="A601" s="61"/>
    </row>
    <row r="602" ht="14.25">
      <c r="A602" s="61"/>
    </row>
    <row r="603" ht="14.25">
      <c r="A603" s="61"/>
    </row>
    <row r="604" ht="14.25">
      <c r="A604" s="61"/>
    </row>
    <row r="605" ht="14.25">
      <c r="A605" s="61"/>
    </row>
    <row r="606" ht="14.25">
      <c r="A606" s="61"/>
    </row>
    <row r="607" ht="14.25">
      <c r="A607" s="61"/>
    </row>
    <row r="608" ht="14.25">
      <c r="A608" s="61"/>
    </row>
    <row r="609" ht="14.25">
      <c r="A609" s="61"/>
    </row>
    <row r="610" ht="14.25">
      <c r="A610" s="61"/>
    </row>
    <row r="611" ht="14.25">
      <c r="A611" s="61"/>
    </row>
    <row r="612" ht="14.25">
      <c r="A612" s="61"/>
    </row>
    <row r="613" ht="14.25">
      <c r="A613" s="61"/>
    </row>
    <row r="614" ht="14.25">
      <c r="A614" s="61"/>
    </row>
    <row r="615" ht="14.25">
      <c r="A615" s="61"/>
    </row>
    <row r="616" ht="14.25">
      <c r="A616" s="61"/>
    </row>
    <row r="617" ht="14.25">
      <c r="A617" s="61"/>
    </row>
    <row r="618" ht="14.25">
      <c r="A618" s="61"/>
    </row>
    <row r="619" ht="14.25">
      <c r="A619" s="61"/>
    </row>
    <row r="620" ht="14.25">
      <c r="A620" s="61"/>
    </row>
    <row r="621" ht="14.25">
      <c r="A621" s="61"/>
    </row>
    <row r="622" ht="14.25">
      <c r="A622" s="61"/>
    </row>
    <row r="623" ht="14.25">
      <c r="A623" s="61"/>
    </row>
    <row r="624" ht="14.25">
      <c r="A624" s="61"/>
    </row>
    <row r="625" ht="14.25">
      <c r="A625" s="61"/>
    </row>
    <row r="626" ht="14.25">
      <c r="A626" s="61"/>
    </row>
    <row r="627" ht="14.25">
      <c r="A627" s="61"/>
    </row>
    <row r="628" ht="14.25">
      <c r="A628" s="61"/>
    </row>
    <row r="629" ht="14.25">
      <c r="A629" s="61"/>
    </row>
    <row r="630" ht="14.25">
      <c r="A630" s="61"/>
    </row>
    <row r="631" ht="14.25">
      <c r="A631" s="61"/>
    </row>
    <row r="632" ht="14.25">
      <c r="A632" s="61"/>
    </row>
    <row r="633" ht="14.25">
      <c r="A633" s="61"/>
    </row>
    <row r="634" ht="14.25">
      <c r="A634" s="61"/>
    </row>
    <row r="635" ht="14.25">
      <c r="A635" s="61"/>
    </row>
    <row r="636" ht="14.25">
      <c r="A636" s="61"/>
    </row>
    <row r="637" ht="14.25">
      <c r="A637" s="61"/>
    </row>
    <row r="638" ht="14.25">
      <c r="A638" s="61"/>
    </row>
    <row r="639" ht="14.25">
      <c r="A639" s="61"/>
    </row>
    <row r="640" ht="14.25">
      <c r="A640" s="61"/>
    </row>
    <row r="641" ht="14.25">
      <c r="A641" s="61"/>
    </row>
    <row r="642" ht="14.25">
      <c r="A642" s="61"/>
    </row>
    <row r="643" ht="14.25">
      <c r="A643" s="61"/>
    </row>
    <row r="644" ht="14.25">
      <c r="A644" s="61"/>
    </row>
    <row r="645" ht="14.25">
      <c r="A645" s="61"/>
    </row>
    <row r="646" ht="14.25">
      <c r="A646" s="61"/>
    </row>
    <row r="647" ht="14.25">
      <c r="A647" s="61"/>
    </row>
    <row r="648" ht="14.25">
      <c r="A648" s="61"/>
    </row>
    <row r="649" ht="14.25">
      <c r="A649" s="61"/>
    </row>
    <row r="650" ht="14.25">
      <c r="A650" s="61"/>
    </row>
    <row r="651" ht="14.25">
      <c r="A651" s="61"/>
    </row>
    <row r="652" ht="14.25">
      <c r="A652" s="61"/>
    </row>
    <row r="653" ht="14.25">
      <c r="A653" s="61"/>
    </row>
    <row r="654" ht="14.25">
      <c r="A654" s="61"/>
    </row>
    <row r="655" ht="14.25">
      <c r="A655" s="61"/>
    </row>
    <row r="656" ht="14.25">
      <c r="A656" s="61"/>
    </row>
    <row r="657" ht="14.25">
      <c r="A657" s="61"/>
    </row>
    <row r="658" ht="14.25">
      <c r="A658" s="61"/>
    </row>
    <row r="659" ht="14.25">
      <c r="A659" s="61"/>
    </row>
    <row r="660" ht="14.25">
      <c r="A660" s="61"/>
    </row>
    <row r="661" ht="14.25">
      <c r="A661" s="61"/>
    </row>
    <row r="662" ht="14.25">
      <c r="A662" s="61"/>
    </row>
    <row r="663" ht="14.25">
      <c r="A663" s="61"/>
    </row>
    <row r="664" ht="14.25">
      <c r="A664" s="61"/>
    </row>
    <row r="665" ht="14.25">
      <c r="A665" s="61"/>
    </row>
    <row r="666" ht="14.25">
      <c r="A666" s="61"/>
    </row>
    <row r="667" ht="14.25">
      <c r="A667" s="61"/>
    </row>
    <row r="668" ht="14.25">
      <c r="A668" s="61"/>
    </row>
    <row r="669" ht="14.25">
      <c r="A669" s="61"/>
    </row>
    <row r="670" ht="14.25">
      <c r="A670" s="61"/>
    </row>
    <row r="671" ht="14.25">
      <c r="A671" s="61"/>
    </row>
    <row r="672" ht="14.25">
      <c r="A672" s="61"/>
    </row>
    <row r="673" ht="14.25">
      <c r="A673" s="61"/>
    </row>
    <row r="674" ht="14.25">
      <c r="A674" s="61"/>
    </row>
    <row r="675" ht="14.25">
      <c r="A675" s="61"/>
    </row>
    <row r="676" ht="14.25">
      <c r="A676" s="61"/>
    </row>
    <row r="677" ht="14.25">
      <c r="A677" s="61"/>
    </row>
    <row r="678" ht="14.25">
      <c r="A678" s="61"/>
    </row>
    <row r="679" ht="14.25">
      <c r="A679" s="61"/>
    </row>
    <row r="680" ht="14.25">
      <c r="A680" s="61"/>
    </row>
    <row r="681" ht="14.25">
      <c r="A681" s="61"/>
    </row>
    <row r="682" ht="14.25">
      <c r="A682" s="61"/>
    </row>
    <row r="683" ht="14.25">
      <c r="A683" s="61"/>
    </row>
    <row r="684" ht="14.25">
      <c r="A684" s="61"/>
    </row>
    <row r="685" ht="14.25">
      <c r="A685" s="61"/>
    </row>
    <row r="686" ht="14.25">
      <c r="A686" s="61"/>
    </row>
    <row r="687" ht="14.25">
      <c r="A687" s="61"/>
    </row>
    <row r="688" ht="14.25">
      <c r="A688" s="61"/>
    </row>
    <row r="689" ht="14.25">
      <c r="A689" s="61"/>
    </row>
    <row r="690" ht="14.25">
      <c r="A690" s="61"/>
    </row>
    <row r="691" ht="14.25">
      <c r="A691" s="61"/>
    </row>
    <row r="692" ht="14.25">
      <c r="A692" s="61"/>
    </row>
    <row r="693" ht="14.25">
      <c r="A693" s="61"/>
    </row>
    <row r="694" ht="14.25">
      <c r="A694" s="61"/>
    </row>
    <row r="695" ht="14.25">
      <c r="A695" s="61"/>
    </row>
    <row r="696" ht="14.25">
      <c r="A696" s="61"/>
    </row>
    <row r="697" ht="14.25">
      <c r="A697" s="61"/>
    </row>
    <row r="698" ht="14.25">
      <c r="A698" s="61"/>
    </row>
    <row r="699" ht="14.25">
      <c r="A699" s="61"/>
    </row>
    <row r="700" ht="14.25">
      <c r="A700" s="61"/>
    </row>
    <row r="701" ht="14.25">
      <c r="A701" s="61"/>
    </row>
    <row r="702" ht="14.25">
      <c r="A702" s="61"/>
    </row>
    <row r="703" ht="14.25">
      <c r="A703" s="61"/>
    </row>
    <row r="704" ht="14.25">
      <c r="A704" s="61"/>
    </row>
    <row r="705" ht="14.25">
      <c r="A705" s="61"/>
    </row>
    <row r="706" ht="14.25">
      <c r="A706" s="61"/>
    </row>
    <row r="707" ht="14.25">
      <c r="A707" s="61"/>
    </row>
    <row r="708" ht="14.25">
      <c r="A708" s="61"/>
    </row>
    <row r="709" ht="14.25">
      <c r="A709" s="61"/>
    </row>
    <row r="710" ht="14.25">
      <c r="A710" s="61"/>
    </row>
    <row r="711" ht="14.25">
      <c r="A711" s="61"/>
    </row>
    <row r="712" ht="14.25">
      <c r="A712" s="61"/>
    </row>
    <row r="713" ht="14.25">
      <c r="A713" s="61"/>
    </row>
    <row r="714" ht="14.25">
      <c r="A714" s="61"/>
    </row>
    <row r="715" ht="14.25">
      <c r="A715" s="61"/>
    </row>
    <row r="716" ht="14.25">
      <c r="A716" s="61"/>
    </row>
    <row r="717" ht="14.25">
      <c r="A717" s="61"/>
    </row>
    <row r="718" ht="14.25">
      <c r="A718" s="61"/>
    </row>
    <row r="719" ht="14.25">
      <c r="A719" s="61"/>
    </row>
    <row r="720" ht="14.25">
      <c r="A720" s="61"/>
    </row>
    <row r="721" ht="14.25">
      <c r="A721" s="61"/>
    </row>
    <row r="722" ht="14.25">
      <c r="A722" s="61"/>
    </row>
    <row r="723" ht="14.25">
      <c r="A723" s="61"/>
    </row>
    <row r="724" ht="14.25">
      <c r="A724" s="61"/>
    </row>
    <row r="725" ht="14.25">
      <c r="A725" s="61"/>
    </row>
    <row r="726" ht="14.25">
      <c r="A726" s="61"/>
    </row>
    <row r="727" ht="14.25">
      <c r="A727" s="61"/>
    </row>
    <row r="728" ht="14.25">
      <c r="A728" s="61"/>
    </row>
    <row r="729" ht="14.25">
      <c r="A729" s="61"/>
    </row>
    <row r="730" ht="14.25">
      <c r="A730" s="61"/>
    </row>
    <row r="731" ht="14.25">
      <c r="A731" s="61"/>
    </row>
    <row r="732" ht="14.25">
      <c r="A732" s="61"/>
    </row>
    <row r="733" ht="14.25">
      <c r="A733" s="61"/>
    </row>
    <row r="734" ht="14.25">
      <c r="A734" s="61"/>
    </row>
    <row r="735" ht="14.25">
      <c r="A735" s="61"/>
    </row>
    <row r="736" ht="14.25">
      <c r="A736" s="61"/>
    </row>
    <row r="737" ht="14.25">
      <c r="A737" s="61"/>
    </row>
    <row r="738" ht="14.25">
      <c r="A738" s="61"/>
    </row>
    <row r="739" ht="14.25">
      <c r="A739" s="61"/>
    </row>
    <row r="740" ht="14.25">
      <c r="A740" s="61"/>
    </row>
    <row r="741" ht="14.25">
      <c r="A741" s="61"/>
    </row>
    <row r="742" ht="14.25">
      <c r="A742" s="61"/>
    </row>
    <row r="743" ht="14.25">
      <c r="A743" s="61"/>
    </row>
    <row r="744" ht="14.25">
      <c r="A744" s="61"/>
    </row>
    <row r="745" ht="14.25">
      <c r="A745" s="61"/>
    </row>
    <row r="746" ht="14.25">
      <c r="A746" s="61"/>
    </row>
    <row r="747" ht="14.25">
      <c r="A747" s="61"/>
    </row>
    <row r="748" ht="14.25">
      <c r="A748" s="61"/>
    </row>
    <row r="749" ht="14.25">
      <c r="A749" s="61"/>
    </row>
    <row r="750" ht="14.25">
      <c r="A750" s="61"/>
    </row>
    <row r="751" ht="14.25">
      <c r="A751" s="61"/>
    </row>
    <row r="752" ht="14.25">
      <c r="A752" s="61"/>
    </row>
    <row r="753" ht="14.25">
      <c r="A753" s="61"/>
    </row>
    <row r="754" ht="14.25">
      <c r="A754" s="61"/>
    </row>
    <row r="755" ht="14.25">
      <c r="A755" s="61"/>
    </row>
    <row r="756" ht="14.25">
      <c r="A756" s="61"/>
    </row>
    <row r="757" ht="14.25">
      <c r="A757" s="61"/>
    </row>
    <row r="758" ht="14.25">
      <c r="A758" s="61"/>
    </row>
    <row r="759" ht="14.25">
      <c r="A759" s="61"/>
    </row>
    <row r="760" ht="14.25">
      <c r="A760" s="61"/>
    </row>
    <row r="761" ht="14.25">
      <c r="A761" s="61"/>
    </row>
    <row r="762" ht="14.25">
      <c r="A762" s="61"/>
    </row>
    <row r="763" ht="14.25">
      <c r="A763" s="61"/>
    </row>
    <row r="764" ht="14.25">
      <c r="A764" s="61"/>
    </row>
    <row r="765" ht="14.25">
      <c r="A765" s="61"/>
    </row>
    <row r="766" ht="14.25">
      <c r="A766" s="61"/>
    </row>
    <row r="767" ht="14.25">
      <c r="A767" s="61"/>
    </row>
    <row r="768" ht="14.25">
      <c r="A768" s="61"/>
    </row>
    <row r="769" ht="14.25">
      <c r="A769" s="61"/>
    </row>
    <row r="770" ht="14.25">
      <c r="A770" s="61"/>
    </row>
    <row r="771" ht="14.25">
      <c r="A771" s="61"/>
    </row>
    <row r="772" ht="14.25">
      <c r="A772" s="61"/>
    </row>
    <row r="773" ht="14.25">
      <c r="A773" s="61"/>
    </row>
    <row r="774" ht="14.25">
      <c r="A774" s="61"/>
    </row>
    <row r="775" ht="14.25">
      <c r="A775" s="61"/>
    </row>
    <row r="776" ht="14.25">
      <c r="A776" s="61"/>
    </row>
    <row r="777" ht="14.25">
      <c r="A777" s="61"/>
    </row>
    <row r="778" ht="14.25">
      <c r="A778" s="61"/>
    </row>
    <row r="779" ht="14.25">
      <c r="A779" s="61"/>
    </row>
    <row r="780" ht="14.25">
      <c r="A780" s="61"/>
    </row>
    <row r="781" ht="14.25">
      <c r="A781" s="61"/>
    </row>
    <row r="782" ht="14.25">
      <c r="A782" s="61"/>
    </row>
    <row r="783" ht="14.25">
      <c r="A783" s="61"/>
    </row>
    <row r="784" ht="14.25">
      <c r="A784" s="61"/>
    </row>
    <row r="785" ht="14.25">
      <c r="A785" s="61"/>
    </row>
    <row r="786" ht="14.25">
      <c r="A786" s="61"/>
    </row>
    <row r="787" ht="14.25">
      <c r="A787" s="61"/>
    </row>
    <row r="788" ht="14.25">
      <c r="A788" s="61"/>
    </row>
    <row r="789" ht="14.25">
      <c r="A789" s="61"/>
    </row>
    <row r="790" ht="14.25">
      <c r="A790" s="61"/>
    </row>
    <row r="791" ht="14.25">
      <c r="A791" s="61"/>
    </row>
    <row r="792" ht="14.25">
      <c r="A792" s="61"/>
    </row>
    <row r="793" ht="14.25">
      <c r="A793" s="61"/>
    </row>
    <row r="794" ht="14.25">
      <c r="A794" s="61"/>
    </row>
    <row r="795" ht="14.25">
      <c r="A795" s="61"/>
    </row>
    <row r="796" ht="14.25">
      <c r="A796" s="61"/>
    </row>
    <row r="797" ht="14.25">
      <c r="A797" s="61"/>
    </row>
    <row r="798" ht="14.25">
      <c r="A798" s="61"/>
    </row>
    <row r="799" ht="14.25">
      <c r="A799" s="61"/>
    </row>
    <row r="800" ht="14.25">
      <c r="A800" s="61"/>
    </row>
    <row r="801" ht="14.25">
      <c r="A801" s="61"/>
    </row>
    <row r="802" ht="14.25">
      <c r="A802" s="61"/>
    </row>
    <row r="803" ht="14.25">
      <c r="A803" s="61"/>
    </row>
    <row r="804" ht="14.25">
      <c r="A804" s="61"/>
    </row>
    <row r="805" ht="14.25">
      <c r="A805" s="61"/>
    </row>
    <row r="806" ht="14.25">
      <c r="A806" s="61"/>
    </row>
    <row r="807" ht="14.25">
      <c r="A807" s="61"/>
    </row>
    <row r="808" ht="14.25">
      <c r="A808" s="61"/>
    </row>
    <row r="809" ht="14.25">
      <c r="A809" s="61"/>
    </row>
    <row r="810" ht="14.25">
      <c r="A810" s="61"/>
    </row>
    <row r="811" ht="14.25">
      <c r="A811" s="61"/>
    </row>
    <row r="812" ht="14.25">
      <c r="A812" s="61"/>
    </row>
    <row r="813" ht="14.25">
      <c r="A813" s="61"/>
    </row>
    <row r="814" ht="14.25">
      <c r="A814" s="61"/>
    </row>
    <row r="815" ht="14.25">
      <c r="A815" s="61"/>
    </row>
    <row r="816" ht="14.25">
      <c r="A816" s="61"/>
    </row>
    <row r="817" ht="14.25">
      <c r="A817" s="61"/>
    </row>
    <row r="818" ht="14.25">
      <c r="A818" s="61"/>
    </row>
    <row r="819" ht="14.25">
      <c r="A819" s="61"/>
    </row>
    <row r="820" ht="14.25">
      <c r="A820" s="61"/>
    </row>
    <row r="821" ht="14.25">
      <c r="A821" s="61"/>
    </row>
    <row r="822" ht="14.25">
      <c r="A822" s="61"/>
    </row>
    <row r="823" ht="14.25">
      <c r="A823" s="61"/>
    </row>
    <row r="824" ht="14.25">
      <c r="A824" s="61"/>
    </row>
    <row r="825" ht="14.25">
      <c r="A825" s="61"/>
    </row>
    <row r="826" ht="14.25">
      <c r="A826" s="61"/>
    </row>
    <row r="827" ht="14.25">
      <c r="A827" s="61"/>
    </row>
    <row r="828" ht="14.25">
      <c r="A828" s="61"/>
    </row>
    <row r="829" ht="14.25">
      <c r="A829" s="61"/>
    </row>
    <row r="830" ht="14.25">
      <c r="A830" s="61"/>
    </row>
    <row r="831" ht="14.25">
      <c r="A831" s="61"/>
    </row>
    <row r="832" ht="14.25">
      <c r="A832" s="61"/>
    </row>
    <row r="833" ht="14.25">
      <c r="A833" s="61"/>
    </row>
    <row r="834" ht="14.25">
      <c r="A834" s="61"/>
    </row>
    <row r="835" ht="14.25">
      <c r="A835" s="61"/>
    </row>
    <row r="836" ht="14.25">
      <c r="A836" s="61"/>
    </row>
    <row r="837" ht="14.25">
      <c r="A837" s="61"/>
    </row>
    <row r="838" ht="14.25">
      <c r="A838" s="61"/>
    </row>
    <row r="839" ht="14.25">
      <c r="A839" s="61"/>
    </row>
    <row r="840" ht="14.25">
      <c r="A840" s="61"/>
    </row>
    <row r="841" ht="14.25">
      <c r="A841" s="61"/>
    </row>
    <row r="842" ht="14.25">
      <c r="A842" s="61"/>
    </row>
    <row r="843" ht="14.25">
      <c r="A843" s="61"/>
    </row>
    <row r="844" ht="14.25">
      <c r="A844" s="61"/>
    </row>
    <row r="845" ht="14.25">
      <c r="A845" s="61"/>
    </row>
    <row r="846" ht="14.25">
      <c r="A846" s="61"/>
    </row>
    <row r="847" ht="14.25">
      <c r="A847" s="61"/>
    </row>
    <row r="848" ht="14.25">
      <c r="A848" s="61"/>
    </row>
    <row r="849" ht="14.25">
      <c r="A849" s="61"/>
    </row>
    <row r="850" ht="14.25">
      <c r="A850" s="61"/>
    </row>
    <row r="851" ht="14.25">
      <c r="A851" s="61"/>
    </row>
    <row r="852" ht="14.25">
      <c r="A852" s="61"/>
    </row>
    <row r="853" ht="14.25">
      <c r="A853" s="61"/>
    </row>
    <row r="854" ht="14.25">
      <c r="A854" s="61"/>
    </row>
    <row r="855" ht="14.25">
      <c r="A855" s="61"/>
    </row>
    <row r="856" ht="14.25">
      <c r="A856" s="61"/>
    </row>
    <row r="857" ht="14.25">
      <c r="A857" s="61"/>
    </row>
    <row r="858" ht="14.25">
      <c r="A858" s="61"/>
    </row>
    <row r="859" ht="14.25">
      <c r="A859" s="61"/>
    </row>
    <row r="860" ht="14.25">
      <c r="A860" s="61"/>
    </row>
    <row r="861" ht="14.25">
      <c r="A861" s="61"/>
    </row>
    <row r="862" ht="14.25">
      <c r="A862" s="61"/>
    </row>
    <row r="863" ht="14.25">
      <c r="A863" s="61"/>
    </row>
    <row r="864" ht="14.25">
      <c r="A864" s="61"/>
    </row>
    <row r="865" ht="14.25">
      <c r="A865" s="61"/>
    </row>
    <row r="866" ht="14.25">
      <c r="A866" s="61"/>
    </row>
    <row r="867" ht="14.25">
      <c r="A867" s="61"/>
    </row>
    <row r="868" ht="14.25">
      <c r="A868" s="61"/>
    </row>
    <row r="869" ht="14.25">
      <c r="A869" s="61"/>
    </row>
    <row r="870" ht="14.25">
      <c r="A870" s="61"/>
    </row>
    <row r="871" ht="14.25">
      <c r="A871" s="61"/>
    </row>
    <row r="872" ht="14.25">
      <c r="A872" s="61"/>
    </row>
    <row r="873" ht="14.25">
      <c r="A873" s="61"/>
    </row>
    <row r="874" ht="14.25">
      <c r="A874" s="61"/>
    </row>
    <row r="875" ht="14.25">
      <c r="A875" s="61"/>
    </row>
    <row r="876" ht="14.25">
      <c r="A876" s="61"/>
    </row>
    <row r="877" ht="14.25">
      <c r="A877" s="61"/>
    </row>
    <row r="878" ht="14.25">
      <c r="A878" s="61"/>
    </row>
    <row r="879" ht="14.25">
      <c r="A879" s="61"/>
    </row>
    <row r="880" ht="14.25">
      <c r="A880" s="61"/>
    </row>
    <row r="881" ht="14.25">
      <c r="A881" s="61"/>
    </row>
    <row r="882" ht="14.25">
      <c r="A882" s="61"/>
    </row>
    <row r="883" ht="14.25">
      <c r="A883" s="61"/>
    </row>
    <row r="884" ht="14.25">
      <c r="A884" s="61"/>
    </row>
    <row r="885" ht="14.25">
      <c r="A885" s="61"/>
    </row>
    <row r="886" ht="14.25">
      <c r="A886" s="61"/>
    </row>
    <row r="887" ht="14.25">
      <c r="A887" s="61"/>
    </row>
    <row r="888" ht="14.25">
      <c r="A888" s="61"/>
    </row>
    <row r="889" ht="14.25">
      <c r="A889" s="61"/>
    </row>
    <row r="890" ht="14.25">
      <c r="A890" s="61"/>
    </row>
    <row r="891" ht="14.25">
      <c r="A891" s="61"/>
    </row>
    <row r="892" ht="14.25">
      <c r="A892" s="61"/>
    </row>
    <row r="893" ht="14.25">
      <c r="A893" s="61"/>
    </row>
    <row r="894" ht="14.25">
      <c r="A894" s="61"/>
    </row>
    <row r="895" ht="14.25">
      <c r="A895" s="61"/>
    </row>
    <row r="896" ht="14.25">
      <c r="A896" s="61"/>
    </row>
    <row r="897" ht="14.25">
      <c r="A897" s="61"/>
    </row>
    <row r="898" ht="14.25">
      <c r="A898" s="61"/>
    </row>
    <row r="899" ht="14.25">
      <c r="A899" s="61"/>
    </row>
    <row r="900" ht="14.25">
      <c r="A900" s="61"/>
    </row>
    <row r="901" ht="14.25">
      <c r="A901" s="61"/>
    </row>
    <row r="902" ht="14.25">
      <c r="A902" s="61"/>
    </row>
    <row r="903" ht="14.25">
      <c r="A903" s="61"/>
    </row>
    <row r="904" ht="14.25">
      <c r="A904" s="61"/>
    </row>
    <row r="905" ht="14.25">
      <c r="A905" s="61"/>
    </row>
    <row r="906" ht="14.25">
      <c r="A906" s="61"/>
    </row>
    <row r="907" ht="14.25">
      <c r="A907" s="61"/>
    </row>
    <row r="908" ht="14.25">
      <c r="A908" s="61"/>
    </row>
    <row r="909" ht="14.25">
      <c r="A909" s="61"/>
    </row>
    <row r="910" ht="14.25">
      <c r="A910" s="61"/>
    </row>
    <row r="911" ht="14.25">
      <c r="A911" s="61"/>
    </row>
    <row r="912" ht="14.25">
      <c r="A912" s="61"/>
    </row>
    <row r="913" ht="14.25">
      <c r="A913" s="61"/>
    </row>
    <row r="914" ht="14.25">
      <c r="A914" s="61"/>
    </row>
    <row r="915" ht="14.25">
      <c r="A915" s="61"/>
    </row>
    <row r="916" ht="14.25">
      <c r="A916" s="61"/>
    </row>
    <row r="917" ht="14.25">
      <c r="A917" s="61"/>
    </row>
    <row r="918" ht="14.25">
      <c r="A918" s="61"/>
    </row>
    <row r="919" ht="14.25">
      <c r="A919" s="61"/>
    </row>
    <row r="920" ht="14.25">
      <c r="A920" s="61"/>
    </row>
    <row r="921" ht="14.25">
      <c r="A921" s="61"/>
    </row>
    <row r="922" ht="14.25">
      <c r="A922" s="61"/>
    </row>
    <row r="923" ht="14.25">
      <c r="A923" s="61"/>
    </row>
    <row r="924" ht="14.25">
      <c r="A924" s="61"/>
    </row>
    <row r="925" ht="14.25">
      <c r="A925" s="61"/>
    </row>
    <row r="926" ht="14.25">
      <c r="A926" s="61"/>
    </row>
    <row r="927" ht="14.25">
      <c r="A927" s="61"/>
    </row>
    <row r="928" ht="14.25">
      <c r="A928" s="61"/>
    </row>
    <row r="929" ht="14.25">
      <c r="A929" s="61"/>
    </row>
    <row r="930" ht="14.25">
      <c r="A930" s="61"/>
    </row>
    <row r="931" ht="14.25">
      <c r="A931" s="61"/>
    </row>
    <row r="932" ht="14.25">
      <c r="A932" s="61"/>
    </row>
    <row r="933" ht="14.25">
      <c r="A933" s="61"/>
    </row>
    <row r="934" ht="14.25">
      <c r="A934" s="61"/>
    </row>
    <row r="935" ht="14.25">
      <c r="A935" s="61"/>
    </row>
    <row r="936" ht="14.25">
      <c r="A936" s="61"/>
    </row>
    <row r="937" ht="14.25">
      <c r="A937" s="61"/>
    </row>
    <row r="938" ht="14.25">
      <c r="A938" s="61"/>
    </row>
    <row r="939" ht="14.25">
      <c r="A939" s="61"/>
    </row>
    <row r="940" ht="14.25">
      <c r="A940" s="61"/>
    </row>
    <row r="941" ht="14.25">
      <c r="A941" s="61"/>
    </row>
    <row r="942" ht="14.25">
      <c r="A942" s="61"/>
    </row>
    <row r="943" ht="14.25">
      <c r="A943" s="61"/>
    </row>
    <row r="944" ht="14.25">
      <c r="A944" s="61"/>
    </row>
    <row r="945" ht="14.25">
      <c r="A945" s="61"/>
    </row>
    <row r="946" ht="14.25">
      <c r="A946" s="61"/>
    </row>
    <row r="947" ht="14.25">
      <c r="A947" s="61"/>
    </row>
    <row r="948" ht="14.25">
      <c r="A948" s="61"/>
    </row>
    <row r="949" ht="14.25">
      <c r="A949" s="61"/>
    </row>
    <row r="950" ht="14.25">
      <c r="A950" s="61"/>
    </row>
    <row r="951" ht="14.25">
      <c r="A951" s="61"/>
    </row>
    <row r="952" ht="14.25">
      <c r="A952" s="61"/>
    </row>
    <row r="953" ht="14.25">
      <c r="A953" s="61"/>
    </row>
    <row r="954" ht="14.25">
      <c r="A954" s="61"/>
    </row>
    <row r="955" ht="14.25">
      <c r="A955" s="61"/>
    </row>
    <row r="956" ht="14.25">
      <c r="A956" s="61"/>
    </row>
    <row r="957" ht="14.25">
      <c r="A957" s="61"/>
    </row>
    <row r="958" ht="14.25">
      <c r="A958" s="61"/>
    </row>
    <row r="959" ht="14.25">
      <c r="A959" s="61"/>
    </row>
    <row r="960" ht="14.25">
      <c r="A960" s="61"/>
    </row>
    <row r="961" ht="14.25">
      <c r="A961" s="61"/>
    </row>
    <row r="962" ht="14.25">
      <c r="A962" s="61"/>
    </row>
    <row r="963" ht="14.25">
      <c r="A963" s="61"/>
    </row>
    <row r="964" ht="14.25">
      <c r="A964" s="61"/>
    </row>
    <row r="965" ht="14.25">
      <c r="A965" s="61"/>
    </row>
    <row r="966" ht="14.25">
      <c r="A966" s="61"/>
    </row>
    <row r="967" ht="14.25">
      <c r="A967" s="61"/>
    </row>
    <row r="968" ht="14.25">
      <c r="A968" s="61"/>
    </row>
    <row r="969" ht="14.25">
      <c r="A969" s="61"/>
    </row>
    <row r="970" ht="14.25">
      <c r="A970" s="61"/>
    </row>
    <row r="971" ht="14.25">
      <c r="A971" s="61"/>
    </row>
    <row r="972" ht="14.25">
      <c r="A972" s="61"/>
    </row>
    <row r="973" ht="14.25">
      <c r="A973" s="61"/>
    </row>
    <row r="974" ht="14.25">
      <c r="A974" s="61"/>
    </row>
    <row r="975" ht="14.25">
      <c r="A975" s="61"/>
    </row>
    <row r="976" ht="14.25">
      <c r="A976" s="61"/>
    </row>
    <row r="977" ht="14.25">
      <c r="A977" s="61"/>
    </row>
    <row r="978" ht="14.25">
      <c r="A978" s="61"/>
    </row>
    <row r="979" ht="14.25">
      <c r="A979" s="61"/>
    </row>
    <row r="980" ht="14.25">
      <c r="A980" s="61"/>
    </row>
    <row r="981" ht="14.25">
      <c r="A981" s="61"/>
    </row>
    <row r="982" ht="14.25">
      <c r="A982" s="61"/>
    </row>
    <row r="983" ht="14.25">
      <c r="A983" s="61"/>
    </row>
    <row r="984" ht="14.25">
      <c r="A984" s="61"/>
    </row>
    <row r="985" ht="14.25">
      <c r="A985" s="61"/>
    </row>
    <row r="986" ht="14.25">
      <c r="A986" s="61"/>
    </row>
    <row r="987" ht="14.25">
      <c r="A987" s="61"/>
    </row>
    <row r="988" ht="14.25">
      <c r="A988" s="61"/>
    </row>
    <row r="989" ht="14.25">
      <c r="A989" s="61"/>
    </row>
    <row r="990" ht="14.25">
      <c r="A990" s="61"/>
    </row>
    <row r="991" ht="14.25">
      <c r="A991" s="61"/>
    </row>
    <row r="992" ht="14.25">
      <c r="A992" s="61"/>
    </row>
    <row r="993" ht="14.25">
      <c r="A993" s="61"/>
    </row>
    <row r="994" ht="14.25">
      <c r="A994" s="61"/>
    </row>
    <row r="995" ht="14.25">
      <c r="A995" s="61"/>
    </row>
    <row r="996" ht="14.25">
      <c r="A996" s="61"/>
    </row>
    <row r="997" ht="14.25">
      <c r="A997" s="61"/>
    </row>
    <row r="998" ht="14.25">
      <c r="A998" s="61"/>
    </row>
    <row r="999" ht="14.25">
      <c r="A999" s="61"/>
    </row>
    <row r="1000" ht="14.25">
      <c r="A1000" s="61"/>
    </row>
    <row r="1001" ht="14.25">
      <c r="A1001" s="61"/>
    </row>
    <row r="1002" ht="14.25">
      <c r="A1002" s="61"/>
    </row>
    <row r="1003" ht="14.25">
      <c r="A1003" s="61"/>
    </row>
    <row r="1004" ht="14.25">
      <c r="A1004" s="61"/>
    </row>
    <row r="1005" ht="14.25">
      <c r="A1005" s="61"/>
    </row>
    <row r="1006" ht="14.25">
      <c r="A1006" s="61"/>
    </row>
    <row r="1007" ht="14.25">
      <c r="A1007" s="61"/>
    </row>
    <row r="1008" ht="14.25">
      <c r="A1008" s="61"/>
    </row>
    <row r="1009" ht="14.25">
      <c r="A1009" s="61"/>
    </row>
    <row r="1010" ht="14.25">
      <c r="A1010" s="61"/>
    </row>
    <row r="1011" ht="14.25">
      <c r="A1011" s="61"/>
    </row>
    <row r="1012" ht="14.25">
      <c r="A1012" s="61"/>
    </row>
    <row r="1013" ht="14.25">
      <c r="A1013" s="61"/>
    </row>
    <row r="1014" ht="14.25">
      <c r="A1014" s="61"/>
    </row>
    <row r="1015" ht="14.25">
      <c r="A1015" s="61"/>
    </row>
    <row r="1016" ht="14.25">
      <c r="A1016" s="61"/>
    </row>
    <row r="1017" ht="14.25">
      <c r="A1017" s="61"/>
    </row>
    <row r="1018" ht="14.25">
      <c r="A1018" s="61"/>
    </row>
    <row r="1019" ht="14.25">
      <c r="A1019" s="61"/>
    </row>
    <row r="1020" ht="14.25">
      <c r="A1020" s="61"/>
    </row>
    <row r="1021" ht="14.25">
      <c r="A1021" s="61"/>
    </row>
    <row r="1022" ht="14.25">
      <c r="A1022" s="61"/>
    </row>
    <row r="1023" ht="14.25">
      <c r="A1023" s="61"/>
    </row>
    <row r="1024" ht="14.25">
      <c r="A1024" s="61"/>
    </row>
    <row r="1025" ht="14.25">
      <c r="A1025" s="61"/>
    </row>
    <row r="1026" ht="14.25">
      <c r="A1026" s="61"/>
    </row>
    <row r="1027" ht="14.25">
      <c r="A1027" s="61"/>
    </row>
    <row r="1028" ht="14.25">
      <c r="A1028" s="61"/>
    </row>
    <row r="1029" ht="14.25">
      <c r="A1029" s="61"/>
    </row>
    <row r="1030" ht="14.25">
      <c r="A1030" s="61"/>
    </row>
    <row r="1031" ht="14.25">
      <c r="A1031" s="61"/>
    </row>
    <row r="1032" ht="14.25">
      <c r="A1032" s="61"/>
    </row>
    <row r="1033" ht="14.25">
      <c r="A1033" s="61"/>
    </row>
    <row r="1034" ht="14.25">
      <c r="A1034" s="61"/>
    </row>
    <row r="1035" ht="14.25">
      <c r="A1035" s="61"/>
    </row>
    <row r="1036" ht="14.25">
      <c r="A1036" s="61"/>
    </row>
    <row r="1037" ht="14.25">
      <c r="A1037" s="61"/>
    </row>
    <row r="1038" ht="14.25">
      <c r="A1038" s="61"/>
    </row>
    <row r="1039" ht="14.25">
      <c r="A1039" s="61"/>
    </row>
    <row r="1040" ht="14.25">
      <c r="A1040" s="61"/>
    </row>
    <row r="1041" ht="14.25">
      <c r="A1041" s="61"/>
    </row>
    <row r="1042" ht="14.25">
      <c r="A1042" s="61"/>
    </row>
    <row r="1043" ht="14.25">
      <c r="A1043" s="61"/>
    </row>
    <row r="1044" ht="14.25">
      <c r="A1044" s="61"/>
    </row>
    <row r="1045" ht="14.25">
      <c r="A1045" s="61"/>
    </row>
    <row r="1046" ht="14.25">
      <c r="A1046" s="61"/>
    </row>
    <row r="1047" ht="14.25">
      <c r="A1047" s="61"/>
    </row>
    <row r="1048" ht="14.25">
      <c r="A1048" s="61"/>
    </row>
    <row r="1049" ht="14.25">
      <c r="A1049" s="61"/>
    </row>
    <row r="1050" ht="14.25">
      <c r="A1050" s="61"/>
    </row>
    <row r="1051" ht="14.25">
      <c r="A1051" s="61"/>
    </row>
    <row r="1052" ht="14.25">
      <c r="A1052" s="61"/>
    </row>
    <row r="1053" ht="14.25">
      <c r="A1053" s="61"/>
    </row>
    <row r="1054" ht="14.25">
      <c r="A1054" s="61"/>
    </row>
    <row r="1055" ht="14.25">
      <c r="A1055" s="61"/>
    </row>
    <row r="1056" ht="14.25">
      <c r="A1056" s="61"/>
    </row>
    <row r="1057" ht="14.25">
      <c r="A1057" s="61"/>
    </row>
    <row r="1058" ht="14.25">
      <c r="A1058" s="61"/>
    </row>
    <row r="1059" ht="14.25">
      <c r="A1059" s="61"/>
    </row>
    <row r="1060" ht="14.25">
      <c r="A1060" s="61"/>
    </row>
    <row r="1061" ht="14.25">
      <c r="A1061" s="61"/>
    </row>
    <row r="1062" ht="14.25">
      <c r="A1062" s="61"/>
    </row>
    <row r="1063" ht="14.25">
      <c r="A1063" s="61"/>
    </row>
    <row r="1064" ht="14.25">
      <c r="A1064" s="61"/>
    </row>
    <row r="1065" ht="14.25">
      <c r="A1065" s="61"/>
    </row>
    <row r="1066" ht="14.25">
      <c r="A1066" s="61"/>
    </row>
    <row r="1067" ht="14.25">
      <c r="A1067" s="61"/>
    </row>
    <row r="1068" ht="14.25">
      <c r="A1068" s="61"/>
    </row>
    <row r="1069" ht="14.25">
      <c r="A1069" s="61"/>
    </row>
    <row r="1070" ht="14.25">
      <c r="A1070" s="61"/>
    </row>
    <row r="1071" ht="14.25">
      <c r="A1071" s="61"/>
    </row>
    <row r="1072" ht="14.25">
      <c r="A1072" s="61"/>
    </row>
    <row r="1073" ht="14.25">
      <c r="A1073" s="61"/>
    </row>
    <row r="1074" ht="14.25">
      <c r="A1074" s="61"/>
    </row>
    <row r="1075" ht="14.25">
      <c r="A1075" s="61"/>
    </row>
    <row r="1076" ht="14.25">
      <c r="A1076" s="61"/>
    </row>
    <row r="1077" ht="14.25">
      <c r="A1077" s="61"/>
    </row>
    <row r="1078" ht="14.25">
      <c r="A1078" s="61"/>
    </row>
    <row r="1079" ht="14.25">
      <c r="A1079" s="61"/>
    </row>
    <row r="1080" ht="14.25">
      <c r="A1080" s="61"/>
    </row>
    <row r="1081" ht="14.25">
      <c r="A1081" s="61"/>
    </row>
    <row r="1082" ht="14.25">
      <c r="A1082" s="61"/>
    </row>
    <row r="1083" ht="14.25">
      <c r="A1083" s="61"/>
    </row>
    <row r="1084" ht="14.25">
      <c r="A1084" s="61"/>
    </row>
    <row r="1085" ht="14.25">
      <c r="A1085" s="61"/>
    </row>
    <row r="1086" ht="14.25">
      <c r="A1086" s="61"/>
    </row>
    <row r="1087" ht="14.25">
      <c r="A1087" s="61"/>
    </row>
    <row r="1088" ht="14.25">
      <c r="A1088" s="61"/>
    </row>
    <row r="1089" ht="14.25">
      <c r="A1089" s="61"/>
    </row>
    <row r="1090" ht="14.25">
      <c r="A1090" s="61"/>
    </row>
    <row r="1091" ht="14.25">
      <c r="A1091" s="61"/>
    </row>
    <row r="1092" ht="14.25">
      <c r="A1092" s="61"/>
    </row>
    <row r="1093" ht="14.25">
      <c r="A1093" s="61"/>
    </row>
    <row r="1094" ht="14.25">
      <c r="A1094" s="61"/>
    </row>
    <row r="1095" ht="14.25">
      <c r="A1095" s="61"/>
    </row>
    <row r="1096" ht="14.25">
      <c r="A1096" s="61"/>
    </row>
    <row r="1097" ht="14.25">
      <c r="A1097" s="61"/>
    </row>
    <row r="1098" ht="14.25">
      <c r="A1098" s="61"/>
    </row>
    <row r="1099" ht="14.25">
      <c r="A1099" s="61"/>
    </row>
    <row r="1100" ht="14.25">
      <c r="A1100" s="61"/>
    </row>
    <row r="1101" ht="14.25">
      <c r="A1101" s="61"/>
    </row>
    <row r="1102" ht="14.25">
      <c r="A1102" s="61"/>
    </row>
    <row r="1103" ht="14.25">
      <c r="A1103" s="61"/>
    </row>
    <row r="1104" ht="14.25">
      <c r="A1104" s="61"/>
    </row>
    <row r="1105" ht="14.25">
      <c r="A1105" s="61"/>
    </row>
    <row r="1106" ht="14.25">
      <c r="A1106" s="61"/>
    </row>
    <row r="1107" ht="14.25">
      <c r="A1107" s="61"/>
    </row>
    <row r="1108" ht="14.25">
      <c r="A1108" s="61"/>
    </row>
    <row r="1109" ht="14.25">
      <c r="A1109" s="61"/>
    </row>
    <row r="1110" ht="14.25">
      <c r="A1110" s="61"/>
    </row>
    <row r="1111" ht="14.25">
      <c r="A1111" s="61"/>
    </row>
    <row r="1112" ht="14.25">
      <c r="A1112" s="61"/>
    </row>
    <row r="1113" ht="14.25">
      <c r="A1113" s="61"/>
    </row>
    <row r="1114" ht="14.25">
      <c r="A1114" s="61"/>
    </row>
    <row r="1115" ht="14.25">
      <c r="A1115" s="61"/>
    </row>
    <row r="1116" ht="14.25">
      <c r="A1116" s="61"/>
    </row>
    <row r="1117" ht="14.25">
      <c r="A1117" s="61"/>
    </row>
    <row r="1118" ht="14.25">
      <c r="A1118" s="61"/>
    </row>
    <row r="1119" ht="14.25">
      <c r="A1119" s="61"/>
    </row>
    <row r="1120" ht="14.25">
      <c r="A1120" s="61"/>
    </row>
    <row r="1121" ht="14.25">
      <c r="A1121" s="61"/>
    </row>
    <row r="1122" ht="14.25">
      <c r="A1122" s="61"/>
    </row>
    <row r="1123" ht="14.25">
      <c r="A1123" s="61"/>
    </row>
    <row r="1124" ht="14.25">
      <c r="A1124" s="61"/>
    </row>
    <row r="1125" ht="14.25">
      <c r="A1125" s="61"/>
    </row>
    <row r="1126" ht="14.25">
      <c r="A1126" s="61"/>
    </row>
    <row r="1127" ht="14.25">
      <c r="A1127" s="61"/>
    </row>
    <row r="1128" ht="14.25">
      <c r="A1128" s="61"/>
    </row>
    <row r="1129" ht="14.25">
      <c r="A1129" s="61"/>
    </row>
    <row r="1130" ht="14.25">
      <c r="A1130" s="61"/>
    </row>
    <row r="1131" ht="14.25">
      <c r="A1131" s="61"/>
    </row>
    <row r="1132" ht="14.25">
      <c r="A1132" s="61"/>
    </row>
    <row r="1133" ht="14.25">
      <c r="A1133" s="61"/>
    </row>
    <row r="1134" ht="14.25">
      <c r="A1134" s="61"/>
    </row>
    <row r="1135" ht="14.25">
      <c r="A1135" s="61"/>
    </row>
    <row r="1136" ht="14.25">
      <c r="A1136" s="61"/>
    </row>
    <row r="1137" ht="14.25">
      <c r="A1137" s="61"/>
    </row>
    <row r="1138" ht="14.25">
      <c r="A1138" s="61"/>
    </row>
    <row r="1139" ht="14.25">
      <c r="A1139" s="61"/>
    </row>
    <row r="1140" ht="14.25">
      <c r="A1140" s="61"/>
    </row>
    <row r="1141" ht="14.25">
      <c r="A1141" s="61"/>
    </row>
    <row r="1142" ht="14.25">
      <c r="A1142" s="61"/>
    </row>
    <row r="1143" ht="14.25">
      <c r="A1143" s="61"/>
    </row>
    <row r="1144" ht="14.25">
      <c r="A1144" s="61"/>
    </row>
    <row r="1145" ht="14.25">
      <c r="A1145" s="61"/>
    </row>
    <row r="1146" ht="14.25">
      <c r="A1146" s="61"/>
    </row>
    <row r="1147" ht="14.25">
      <c r="A1147" s="61"/>
    </row>
    <row r="1148" ht="14.25">
      <c r="A1148" s="61"/>
    </row>
    <row r="1149" ht="14.25">
      <c r="A1149" s="61"/>
    </row>
    <row r="1150" ht="14.25">
      <c r="A1150" s="61"/>
    </row>
    <row r="1151" ht="14.25">
      <c r="A1151" s="61"/>
    </row>
    <row r="1152" ht="14.25">
      <c r="A1152" s="61"/>
    </row>
    <row r="1153" ht="14.25">
      <c r="A1153" s="61"/>
    </row>
    <row r="1154" ht="14.25">
      <c r="A1154" s="61"/>
    </row>
    <row r="1155" ht="14.25">
      <c r="A1155" s="61"/>
    </row>
    <row r="1156" ht="14.25">
      <c r="A1156" s="61"/>
    </row>
    <row r="1157" ht="14.25">
      <c r="A1157" s="61"/>
    </row>
    <row r="1158" ht="14.25">
      <c r="A1158" s="61"/>
    </row>
    <row r="1159" ht="14.25">
      <c r="A1159" s="61"/>
    </row>
    <row r="1160" ht="14.25">
      <c r="A1160" s="61"/>
    </row>
    <row r="1161" ht="14.25">
      <c r="A1161" s="61"/>
    </row>
    <row r="1162" ht="14.25">
      <c r="A1162" s="61"/>
    </row>
    <row r="1163" ht="14.25">
      <c r="A1163" s="61"/>
    </row>
    <row r="1164" ht="14.25">
      <c r="A1164" s="61"/>
    </row>
    <row r="1165" ht="14.25">
      <c r="A1165" s="61"/>
    </row>
    <row r="1166" ht="14.25">
      <c r="A1166" s="61"/>
    </row>
    <row r="1167" ht="14.25">
      <c r="A1167" s="61"/>
    </row>
    <row r="1168" ht="14.25">
      <c r="A1168" s="61"/>
    </row>
    <row r="1169" ht="14.25">
      <c r="A1169" s="61"/>
    </row>
    <row r="1170" ht="14.25">
      <c r="A1170" s="61"/>
    </row>
    <row r="1171" ht="14.25">
      <c r="A1171" s="61"/>
    </row>
    <row r="1172" ht="14.25">
      <c r="A1172" s="61"/>
    </row>
    <row r="1173" ht="14.25">
      <c r="A1173" s="61"/>
    </row>
    <row r="1174" ht="14.25">
      <c r="A1174" s="61"/>
    </row>
    <row r="1175" ht="14.25">
      <c r="A1175" s="61"/>
    </row>
    <row r="1176" ht="14.25">
      <c r="A1176" s="61"/>
    </row>
    <row r="1177" ht="14.25">
      <c r="A1177" s="61"/>
    </row>
    <row r="1178" ht="14.25">
      <c r="A1178" s="61"/>
    </row>
    <row r="1179" ht="14.25">
      <c r="A1179" s="61"/>
    </row>
    <row r="1180" ht="14.25">
      <c r="A1180" s="61"/>
    </row>
    <row r="1181" ht="14.25">
      <c r="A1181" s="61"/>
    </row>
    <row r="1182" ht="14.25">
      <c r="A1182" s="61"/>
    </row>
    <row r="1183" ht="14.25">
      <c r="A1183" s="61"/>
    </row>
    <row r="1184" ht="14.25">
      <c r="A1184" s="61"/>
    </row>
    <row r="1185" ht="14.25">
      <c r="A1185" s="61"/>
    </row>
    <row r="1186" ht="14.25">
      <c r="A1186" s="61"/>
    </row>
    <row r="1187" ht="14.25">
      <c r="A1187" s="61"/>
    </row>
    <row r="1188" ht="14.25">
      <c r="A1188" s="61"/>
    </row>
    <row r="1189" ht="14.25">
      <c r="A1189" s="61"/>
    </row>
    <row r="1190" ht="14.25">
      <c r="A1190" s="61"/>
    </row>
    <row r="1191" ht="14.25">
      <c r="A1191" s="61"/>
    </row>
    <row r="1192" ht="14.25">
      <c r="A1192" s="61"/>
    </row>
    <row r="1193" ht="14.25">
      <c r="A1193" s="61"/>
    </row>
    <row r="1194" ht="14.25">
      <c r="A1194" s="61"/>
    </row>
    <row r="1195" ht="14.25">
      <c r="A1195" s="61"/>
    </row>
    <row r="1196" ht="14.25">
      <c r="A1196" s="61"/>
    </row>
    <row r="1197" ht="14.25">
      <c r="A1197" s="61"/>
    </row>
    <row r="1198" ht="14.25">
      <c r="A1198" s="61"/>
    </row>
    <row r="1199" ht="14.25">
      <c r="A1199" s="61"/>
    </row>
    <row r="1200" ht="14.25">
      <c r="A1200" s="61"/>
    </row>
    <row r="1201" ht="14.25">
      <c r="A1201" s="61"/>
    </row>
    <row r="1202" ht="14.25">
      <c r="A1202" s="61"/>
    </row>
    <row r="1203" ht="14.25">
      <c r="A1203" s="61"/>
    </row>
    <row r="1204" ht="14.25">
      <c r="A1204" s="61"/>
    </row>
    <row r="1205" ht="14.25">
      <c r="A1205" s="61"/>
    </row>
    <row r="1206" ht="14.25">
      <c r="A1206" s="61"/>
    </row>
    <row r="1207" ht="14.25">
      <c r="A1207" s="61"/>
    </row>
    <row r="1208" ht="14.25">
      <c r="A1208" s="61"/>
    </row>
    <row r="1209" ht="14.25">
      <c r="A1209" s="61"/>
    </row>
    <row r="1210" ht="14.25">
      <c r="A1210" s="61"/>
    </row>
    <row r="1211" ht="14.25">
      <c r="A1211" s="61"/>
    </row>
    <row r="1212" ht="14.25">
      <c r="A1212" s="61"/>
    </row>
    <row r="1213" ht="14.25">
      <c r="A1213" s="61"/>
    </row>
    <row r="1214" ht="14.25">
      <c r="A1214" s="61"/>
    </row>
    <row r="1215" ht="14.25">
      <c r="A1215" s="61"/>
    </row>
    <row r="1216" ht="14.25">
      <c r="A1216" s="61"/>
    </row>
    <row r="1217" ht="14.25">
      <c r="A1217" s="61"/>
    </row>
    <row r="1218" ht="14.25">
      <c r="A1218" s="61"/>
    </row>
    <row r="1219" ht="14.25">
      <c r="A1219" s="61"/>
    </row>
    <row r="1220" ht="14.25">
      <c r="A1220" s="61"/>
    </row>
    <row r="1221" ht="14.25">
      <c r="A1221" s="61"/>
    </row>
    <row r="1222" ht="14.25">
      <c r="A1222" s="61"/>
    </row>
    <row r="1223" ht="14.25">
      <c r="A1223" s="61"/>
    </row>
    <row r="1224" ht="14.25">
      <c r="A1224" s="61"/>
    </row>
    <row r="1225" ht="14.25">
      <c r="A1225" s="61"/>
    </row>
    <row r="1226" ht="14.25">
      <c r="A1226" s="61"/>
    </row>
    <row r="1227" ht="14.25">
      <c r="A1227" s="61"/>
    </row>
    <row r="1228" ht="14.25">
      <c r="A1228" s="61"/>
    </row>
    <row r="1229" ht="14.25">
      <c r="A1229" s="61"/>
    </row>
    <row r="1230" ht="14.25">
      <c r="A1230" s="61"/>
    </row>
    <row r="1231" ht="14.25">
      <c r="A1231" s="61"/>
    </row>
    <row r="1232" ht="14.25">
      <c r="A1232" s="61"/>
    </row>
    <row r="1233" ht="14.25">
      <c r="A1233" s="61"/>
    </row>
    <row r="1234" ht="14.25">
      <c r="A1234" s="61"/>
    </row>
    <row r="1235" ht="14.25">
      <c r="A1235" s="61"/>
    </row>
    <row r="1236" ht="14.25">
      <c r="A1236" s="61"/>
    </row>
    <row r="1237" ht="14.25">
      <c r="A1237" s="61"/>
    </row>
    <row r="1238" ht="14.25">
      <c r="A1238" s="61"/>
    </row>
    <row r="1239" ht="14.25">
      <c r="A1239" s="61"/>
    </row>
    <row r="1240" ht="14.25">
      <c r="A1240" s="61"/>
    </row>
    <row r="1241" ht="14.25">
      <c r="A1241" s="61"/>
    </row>
    <row r="1242" ht="14.25">
      <c r="A1242" s="61"/>
    </row>
    <row r="1243" ht="14.25">
      <c r="A1243" s="61"/>
    </row>
    <row r="1244" ht="14.25">
      <c r="A1244" s="61"/>
    </row>
    <row r="1245" ht="14.25">
      <c r="A1245" s="61"/>
    </row>
    <row r="1246" ht="14.25">
      <c r="A1246" s="61"/>
    </row>
    <row r="1247" ht="14.25">
      <c r="A1247" s="61"/>
    </row>
    <row r="1248" ht="14.25">
      <c r="A1248" s="61"/>
    </row>
    <row r="1249" ht="14.25">
      <c r="A1249" s="61"/>
    </row>
    <row r="1250" ht="14.25">
      <c r="A1250" s="61"/>
    </row>
    <row r="1251" ht="14.25">
      <c r="A1251" s="61"/>
    </row>
    <row r="1252" ht="14.25">
      <c r="A1252" s="61"/>
    </row>
    <row r="1253" ht="14.25">
      <c r="A1253" s="61"/>
    </row>
    <row r="1254" ht="14.25">
      <c r="A1254" s="61"/>
    </row>
    <row r="1255" ht="14.25">
      <c r="A1255" s="61"/>
    </row>
    <row r="1256" ht="14.25">
      <c r="A1256" s="61"/>
    </row>
    <row r="1257" ht="14.25">
      <c r="A1257" s="61"/>
    </row>
    <row r="1258" ht="14.25">
      <c r="A1258" s="61"/>
    </row>
    <row r="1259" ht="14.25">
      <c r="A1259" s="61"/>
    </row>
    <row r="1260" ht="14.25">
      <c r="A1260" s="61"/>
    </row>
    <row r="1261" ht="14.25">
      <c r="A1261" s="61"/>
    </row>
    <row r="1262" ht="14.25">
      <c r="A1262" s="61"/>
    </row>
    <row r="1263" ht="14.25">
      <c r="A1263" s="61"/>
    </row>
    <row r="1264" ht="14.25">
      <c r="A1264" s="61"/>
    </row>
    <row r="1265" ht="14.25">
      <c r="A1265" s="61"/>
    </row>
    <row r="1266" ht="14.25">
      <c r="A1266" s="61"/>
    </row>
    <row r="1267" ht="14.25">
      <c r="A1267" s="61"/>
    </row>
    <row r="1268" ht="14.25">
      <c r="A1268" s="61"/>
    </row>
    <row r="1269" ht="14.25">
      <c r="A1269" s="61"/>
    </row>
    <row r="1270" ht="14.25">
      <c r="A1270" s="61"/>
    </row>
    <row r="1271" ht="14.25">
      <c r="A1271" s="61"/>
    </row>
    <row r="1272" ht="14.25">
      <c r="A1272" s="61"/>
    </row>
    <row r="1273" ht="14.25">
      <c r="A1273" s="61"/>
    </row>
    <row r="1274" ht="14.25">
      <c r="A1274" s="61"/>
    </row>
    <row r="1275" ht="14.25">
      <c r="A1275" s="61"/>
    </row>
    <row r="1276" ht="14.25">
      <c r="A1276" s="61"/>
    </row>
    <row r="1277" ht="14.25">
      <c r="A1277" s="61"/>
    </row>
    <row r="1278" ht="14.25">
      <c r="A1278" s="61"/>
    </row>
    <row r="1279" ht="14.25">
      <c r="A1279" s="61"/>
    </row>
    <row r="1280" ht="14.25">
      <c r="A1280" s="61"/>
    </row>
    <row r="1281" ht="14.25">
      <c r="A1281" s="61"/>
    </row>
    <row r="1282" ht="14.25">
      <c r="A1282" s="61"/>
    </row>
    <row r="1283" ht="14.25">
      <c r="A1283" s="61"/>
    </row>
    <row r="1284" ht="14.25">
      <c r="A1284" s="61"/>
    </row>
    <row r="1285" ht="14.25">
      <c r="A1285" s="61"/>
    </row>
    <row r="1286" ht="14.25">
      <c r="A1286" s="61"/>
    </row>
    <row r="1287" ht="14.25">
      <c r="A1287" s="61"/>
    </row>
    <row r="1288" ht="14.25">
      <c r="A1288" s="61"/>
    </row>
    <row r="1289" ht="14.25">
      <c r="A1289" s="61"/>
    </row>
    <row r="1290" ht="14.25">
      <c r="A1290" s="61"/>
    </row>
    <row r="1291" ht="14.25">
      <c r="A1291" s="61"/>
    </row>
    <row r="1292" ht="14.25">
      <c r="A1292" s="61"/>
    </row>
    <row r="1293" ht="14.25">
      <c r="A1293" s="61"/>
    </row>
    <row r="1294" ht="14.25">
      <c r="A1294" s="61"/>
    </row>
    <row r="1295" ht="14.25">
      <c r="A1295" s="61"/>
    </row>
    <row r="1296" ht="14.25">
      <c r="A1296" s="61"/>
    </row>
    <row r="1297" ht="14.25">
      <c r="A1297" s="61"/>
    </row>
    <row r="1298" ht="14.25">
      <c r="A1298" s="61"/>
    </row>
    <row r="1299" ht="14.25">
      <c r="A1299" s="61"/>
    </row>
    <row r="1300" ht="14.25">
      <c r="A1300" s="61"/>
    </row>
    <row r="1301" ht="14.25">
      <c r="A1301" s="61"/>
    </row>
    <row r="1302" ht="14.25">
      <c r="A1302" s="61"/>
    </row>
    <row r="1303" ht="14.25">
      <c r="A1303" s="61"/>
    </row>
    <row r="1304" ht="14.25">
      <c r="A1304" s="61"/>
    </row>
    <row r="1305" ht="14.25">
      <c r="A1305" s="61"/>
    </row>
    <row r="1306" ht="14.25">
      <c r="A1306" s="61"/>
    </row>
    <row r="1307" ht="14.25">
      <c r="A1307" s="61"/>
    </row>
    <row r="1308" ht="14.25">
      <c r="A1308" s="61"/>
    </row>
    <row r="1309" ht="14.25">
      <c r="A1309" s="61"/>
    </row>
    <row r="1310" ht="14.25">
      <c r="A1310" s="61"/>
    </row>
    <row r="1311" ht="14.25">
      <c r="A1311" s="61"/>
    </row>
    <row r="1312" ht="14.25">
      <c r="A1312" s="61"/>
    </row>
    <row r="1313" ht="14.25">
      <c r="A1313" s="61"/>
    </row>
    <row r="1314" ht="14.25">
      <c r="A1314" s="61"/>
    </row>
    <row r="1315" ht="14.25">
      <c r="A1315" s="61"/>
    </row>
    <row r="1316" ht="14.25">
      <c r="A1316" s="61"/>
    </row>
    <row r="1317" ht="14.25">
      <c r="A1317" s="61"/>
    </row>
    <row r="1318" ht="14.25">
      <c r="A1318" s="61"/>
    </row>
    <row r="1319" ht="14.25">
      <c r="A1319" s="61"/>
    </row>
    <row r="1320" ht="14.25">
      <c r="A1320" s="61"/>
    </row>
    <row r="1321" ht="14.25">
      <c r="A1321" s="61"/>
    </row>
    <row r="1322" ht="14.25">
      <c r="A1322" s="61"/>
    </row>
    <row r="1323" ht="14.25">
      <c r="A1323" s="61"/>
    </row>
    <row r="1324" ht="14.25">
      <c r="A1324" s="61"/>
    </row>
    <row r="1325" ht="14.25">
      <c r="A1325" s="61"/>
    </row>
    <row r="1326" ht="14.25">
      <c r="A1326" s="61"/>
    </row>
    <row r="1327" ht="14.25">
      <c r="A1327" s="61"/>
    </row>
    <row r="1328" ht="14.25">
      <c r="A1328" s="61"/>
    </row>
    <row r="1329" ht="14.25">
      <c r="A1329" s="61"/>
    </row>
    <row r="1330" ht="14.25">
      <c r="A1330" s="61"/>
    </row>
    <row r="1331" ht="14.25">
      <c r="A1331" s="61"/>
    </row>
    <row r="1332" ht="14.25">
      <c r="A1332" s="61"/>
    </row>
    <row r="1333" ht="14.25">
      <c r="A1333" s="61"/>
    </row>
    <row r="1334" ht="14.25">
      <c r="A1334" s="61"/>
    </row>
    <row r="1335" ht="14.25">
      <c r="A1335" s="61"/>
    </row>
    <row r="1336" ht="14.25">
      <c r="A1336" s="61"/>
    </row>
    <row r="1337" ht="14.25">
      <c r="A1337" s="61"/>
    </row>
    <row r="1338" ht="14.25">
      <c r="A1338" s="61"/>
    </row>
    <row r="1339" ht="14.25">
      <c r="A1339" s="61"/>
    </row>
    <row r="1340" ht="14.25">
      <c r="A1340" s="61"/>
    </row>
    <row r="1341" ht="14.25">
      <c r="A1341" s="61"/>
    </row>
    <row r="1342" ht="14.25">
      <c r="A1342" s="61"/>
    </row>
    <row r="1343" ht="14.25">
      <c r="A1343" s="61"/>
    </row>
    <row r="1344" ht="14.25">
      <c r="A1344" s="61"/>
    </row>
    <row r="1345" ht="14.25">
      <c r="A1345" s="61"/>
    </row>
    <row r="1346" ht="14.25">
      <c r="A1346" s="61"/>
    </row>
    <row r="1347" ht="14.25">
      <c r="A1347" s="61"/>
    </row>
    <row r="1348" ht="14.25">
      <c r="A1348" s="61"/>
    </row>
    <row r="1349" ht="14.25">
      <c r="A1349" s="61"/>
    </row>
    <row r="1350" ht="14.25">
      <c r="A1350" s="61"/>
    </row>
    <row r="1351" ht="14.25">
      <c r="A1351" s="61"/>
    </row>
    <row r="1352" ht="14.25">
      <c r="A1352" s="61"/>
    </row>
    <row r="1353" ht="14.25">
      <c r="A1353" s="61"/>
    </row>
    <row r="1354" ht="14.25">
      <c r="A1354" s="61"/>
    </row>
    <row r="1355" ht="14.25">
      <c r="A1355" s="61"/>
    </row>
    <row r="1356" ht="14.25">
      <c r="A1356" s="61"/>
    </row>
    <row r="1357" ht="14.25">
      <c r="A1357" s="61"/>
    </row>
    <row r="1358" ht="14.25">
      <c r="A1358" s="61"/>
    </row>
    <row r="1359" ht="14.25">
      <c r="A1359" s="61"/>
    </row>
    <row r="1360" ht="14.25">
      <c r="A1360" s="61"/>
    </row>
    <row r="1361" ht="14.25">
      <c r="A1361" s="61"/>
    </row>
    <row r="1362" ht="14.25">
      <c r="A1362" s="61"/>
    </row>
    <row r="1363" ht="14.25">
      <c r="A1363" s="61"/>
    </row>
    <row r="1364" ht="14.25">
      <c r="A1364" s="61"/>
    </row>
    <row r="1365" ht="14.25">
      <c r="A1365" s="61"/>
    </row>
    <row r="1366" ht="14.25">
      <c r="A1366" s="61"/>
    </row>
    <row r="1367" ht="14.25">
      <c r="A1367" s="61"/>
    </row>
    <row r="1368" ht="14.25">
      <c r="A1368" s="61"/>
    </row>
    <row r="1369" ht="14.25">
      <c r="A1369" s="61"/>
    </row>
    <row r="1370" ht="14.25">
      <c r="A1370" s="61"/>
    </row>
    <row r="1371" ht="14.25">
      <c r="A1371" s="61"/>
    </row>
    <row r="1372" ht="14.25">
      <c r="A1372" s="61"/>
    </row>
    <row r="1373" ht="14.25">
      <c r="A1373" s="61"/>
    </row>
    <row r="1374" ht="14.25">
      <c r="A1374" s="61"/>
    </row>
    <row r="1375" ht="14.25">
      <c r="A1375" s="61"/>
    </row>
    <row r="1376" ht="14.25">
      <c r="A1376" s="61"/>
    </row>
    <row r="1377" ht="14.25">
      <c r="A1377" s="61"/>
    </row>
    <row r="1378" ht="14.25">
      <c r="A1378" s="61"/>
    </row>
    <row r="1379" ht="14.25">
      <c r="A1379" s="61"/>
    </row>
    <row r="1380" ht="14.25">
      <c r="A1380" s="61"/>
    </row>
    <row r="1381" ht="14.25">
      <c r="A1381" s="61"/>
    </row>
    <row r="1382" ht="14.25">
      <c r="A1382" s="61"/>
    </row>
    <row r="1383" ht="14.25">
      <c r="A1383" s="61"/>
    </row>
    <row r="1384" ht="14.25">
      <c r="A1384" s="61"/>
    </row>
    <row r="1385" ht="14.25">
      <c r="A1385" s="61"/>
    </row>
    <row r="1386" ht="14.25">
      <c r="A1386" s="61"/>
    </row>
    <row r="1387" ht="14.25">
      <c r="A1387" s="61"/>
    </row>
    <row r="1388" ht="14.25">
      <c r="A1388" s="61"/>
    </row>
    <row r="1389" ht="14.25">
      <c r="A1389" s="61"/>
    </row>
    <row r="1390" ht="14.25">
      <c r="A1390" s="61"/>
    </row>
    <row r="1391" ht="14.25">
      <c r="A1391" s="61"/>
    </row>
    <row r="1392" ht="14.25">
      <c r="A1392" s="61"/>
    </row>
    <row r="1393" ht="14.25">
      <c r="A1393" s="61"/>
    </row>
    <row r="1394" ht="14.25">
      <c r="A1394" s="61"/>
    </row>
    <row r="1395" ht="14.25">
      <c r="A1395" s="61"/>
    </row>
    <row r="1396" ht="14.25">
      <c r="A1396" s="61"/>
    </row>
    <row r="1397" ht="14.25">
      <c r="A1397" s="61"/>
    </row>
    <row r="1398" ht="14.25">
      <c r="A1398" s="61"/>
    </row>
    <row r="1399" ht="14.25">
      <c r="A1399" s="61"/>
    </row>
    <row r="1400" ht="14.25">
      <c r="A1400" s="61"/>
    </row>
    <row r="1401" ht="14.25">
      <c r="A1401" s="61"/>
    </row>
    <row r="1402" ht="14.25">
      <c r="A1402" s="61"/>
    </row>
    <row r="1403" ht="14.25">
      <c r="A1403" s="61"/>
    </row>
    <row r="1404" ht="14.25">
      <c r="A1404" s="61"/>
    </row>
    <row r="1405" ht="14.25">
      <c r="A1405" s="61"/>
    </row>
    <row r="1406" ht="14.25">
      <c r="A1406" s="61"/>
    </row>
    <row r="1407" ht="14.25">
      <c r="A1407" s="61"/>
    </row>
    <row r="1408" ht="14.25">
      <c r="A1408" s="61"/>
    </row>
    <row r="1409" ht="14.25">
      <c r="A1409" s="61"/>
    </row>
    <row r="1410" ht="14.25">
      <c r="A1410" s="61"/>
    </row>
    <row r="1411" ht="14.25">
      <c r="A1411" s="61"/>
    </row>
    <row r="1412" ht="14.25">
      <c r="A1412" s="61"/>
    </row>
    <row r="1413" ht="14.25">
      <c r="A1413" s="61"/>
    </row>
    <row r="1414" ht="14.25">
      <c r="A1414" s="61"/>
    </row>
    <row r="1415" ht="14.25">
      <c r="A1415" s="61"/>
    </row>
    <row r="1416" ht="14.25">
      <c r="A1416" s="61"/>
    </row>
    <row r="1417" ht="14.25">
      <c r="A1417" s="61"/>
    </row>
    <row r="1418" ht="14.25">
      <c r="A1418" s="61"/>
    </row>
    <row r="1419" ht="14.25">
      <c r="A1419" s="61"/>
    </row>
    <row r="1420" ht="14.25">
      <c r="A1420" s="61"/>
    </row>
    <row r="1421" ht="14.25">
      <c r="A1421" s="61"/>
    </row>
    <row r="1422" ht="14.25">
      <c r="A1422" s="61"/>
    </row>
    <row r="1423" ht="14.25">
      <c r="A1423" s="61"/>
    </row>
    <row r="1424" ht="14.25">
      <c r="A1424" s="61"/>
    </row>
    <row r="1425" ht="14.25">
      <c r="A1425" s="61"/>
    </row>
    <row r="1426" ht="14.25">
      <c r="A1426" s="61"/>
    </row>
    <row r="1427" ht="14.25">
      <c r="A1427" s="61"/>
    </row>
    <row r="1428" ht="14.25">
      <c r="A1428" s="61"/>
    </row>
    <row r="1429" ht="14.25">
      <c r="A1429" s="61"/>
    </row>
    <row r="1430" ht="14.25">
      <c r="A1430" s="61"/>
    </row>
    <row r="1431" ht="14.25">
      <c r="A1431" s="61"/>
    </row>
    <row r="1432" ht="14.25">
      <c r="A1432" s="61"/>
    </row>
    <row r="1433" ht="14.25">
      <c r="A1433" s="61"/>
    </row>
    <row r="1434" ht="14.25">
      <c r="A1434" s="61"/>
    </row>
    <row r="1435" ht="14.25">
      <c r="A1435" s="61"/>
    </row>
    <row r="1436" ht="14.25">
      <c r="A1436" s="61"/>
    </row>
    <row r="1437" ht="14.25">
      <c r="A1437" s="61"/>
    </row>
    <row r="1438" ht="14.25">
      <c r="A1438" s="61"/>
    </row>
    <row r="1439" ht="14.25">
      <c r="A1439" s="61"/>
    </row>
    <row r="1440" ht="14.25">
      <c r="A1440" s="61"/>
    </row>
    <row r="1441" ht="14.25">
      <c r="A1441" s="61"/>
    </row>
    <row r="1442" ht="14.25">
      <c r="A1442" s="61"/>
    </row>
    <row r="1443" ht="14.25">
      <c r="A1443" s="61"/>
    </row>
    <row r="1444" ht="14.25">
      <c r="A1444" s="61"/>
    </row>
    <row r="1445" ht="14.25">
      <c r="A1445" s="61"/>
    </row>
    <row r="1446" ht="14.25">
      <c r="A1446" s="61"/>
    </row>
    <row r="1447" ht="14.25">
      <c r="A1447" s="61"/>
    </row>
    <row r="1448" ht="14.25">
      <c r="A1448" s="61"/>
    </row>
    <row r="1449" ht="14.25">
      <c r="A1449" s="61"/>
    </row>
    <row r="1450" ht="14.25">
      <c r="A1450" s="61"/>
    </row>
    <row r="1451" ht="14.25">
      <c r="A1451" s="61"/>
    </row>
    <row r="1452" ht="14.25">
      <c r="A1452" s="61"/>
    </row>
    <row r="1453" ht="14.25">
      <c r="A1453" s="61"/>
    </row>
    <row r="1454" ht="14.25">
      <c r="A1454" s="61"/>
    </row>
    <row r="1455" ht="14.25">
      <c r="A1455" s="61"/>
    </row>
    <row r="1456" ht="14.25">
      <c r="A1456" s="61"/>
    </row>
    <row r="1457" ht="14.25">
      <c r="A1457" s="61"/>
    </row>
    <row r="1458" ht="14.25">
      <c r="A1458" s="61"/>
    </row>
    <row r="1459" ht="14.25">
      <c r="A1459" s="61"/>
    </row>
    <row r="1460" ht="14.25">
      <c r="A1460" s="61"/>
    </row>
    <row r="1461" ht="14.25">
      <c r="A1461" s="61"/>
    </row>
    <row r="1462" ht="14.25">
      <c r="A1462" s="61"/>
    </row>
    <row r="1463" ht="14.25">
      <c r="A1463" s="61"/>
    </row>
    <row r="1464" ht="14.25">
      <c r="A1464" s="61"/>
    </row>
    <row r="1465" ht="14.25">
      <c r="A1465" s="61"/>
    </row>
    <row r="1466" ht="14.25">
      <c r="A1466" s="61"/>
    </row>
    <row r="1467" ht="14.25">
      <c r="A1467" s="61"/>
    </row>
    <row r="1468" ht="14.25">
      <c r="A1468" s="61"/>
    </row>
    <row r="1469" ht="14.25">
      <c r="A1469" s="61"/>
    </row>
    <row r="1470" ht="14.25">
      <c r="A1470" s="61"/>
    </row>
    <row r="1471" ht="14.25">
      <c r="A1471" s="61"/>
    </row>
    <row r="1472" ht="14.25">
      <c r="A1472" s="61"/>
    </row>
    <row r="1473" ht="14.25">
      <c r="A1473" s="61"/>
    </row>
    <row r="1474" ht="14.25">
      <c r="A1474" s="61"/>
    </row>
    <row r="1475" ht="14.25">
      <c r="A1475" s="61"/>
    </row>
    <row r="1476" ht="14.25">
      <c r="A1476" s="61"/>
    </row>
    <row r="1477" ht="14.25">
      <c r="A1477" s="61"/>
    </row>
    <row r="1478" ht="14.25">
      <c r="A1478" s="61"/>
    </row>
    <row r="1479" ht="14.25">
      <c r="A1479" s="61"/>
    </row>
    <row r="1480" ht="14.25">
      <c r="A1480" s="61"/>
    </row>
    <row r="1481" ht="14.25">
      <c r="A1481" s="61"/>
    </row>
    <row r="1482" ht="14.25">
      <c r="A1482" s="61"/>
    </row>
    <row r="1483" ht="14.25">
      <c r="A1483" s="61"/>
    </row>
    <row r="1484" ht="14.25">
      <c r="A1484" s="61"/>
    </row>
    <row r="1485" ht="14.25">
      <c r="A1485" s="61"/>
    </row>
    <row r="1486" ht="14.25">
      <c r="A1486" s="61"/>
    </row>
    <row r="1487" ht="14.25">
      <c r="A1487" s="61"/>
    </row>
    <row r="1488" ht="14.25">
      <c r="A1488" s="61"/>
    </row>
    <row r="1489" ht="14.25">
      <c r="A1489" s="61"/>
    </row>
    <row r="1490" ht="14.25">
      <c r="A1490" s="61"/>
    </row>
    <row r="1491" ht="14.25">
      <c r="A1491" s="61"/>
    </row>
    <row r="1492" ht="14.25">
      <c r="A1492" s="61"/>
    </row>
    <row r="1493" ht="14.25">
      <c r="A1493" s="61"/>
    </row>
    <row r="1494" ht="14.25">
      <c r="A1494" s="61"/>
    </row>
    <row r="1495" ht="14.25">
      <c r="A1495" s="61"/>
    </row>
    <row r="1496" ht="14.25">
      <c r="A1496" s="61"/>
    </row>
    <row r="1497" ht="14.25">
      <c r="A1497" s="61"/>
    </row>
    <row r="1498" ht="14.25">
      <c r="A1498" s="61"/>
    </row>
    <row r="1499" ht="14.25">
      <c r="A1499" s="61"/>
    </row>
    <row r="1500" ht="14.25">
      <c r="A1500" s="61"/>
    </row>
    <row r="1501" ht="14.25">
      <c r="A1501" s="61"/>
    </row>
    <row r="1502" ht="14.25">
      <c r="A1502" s="61"/>
    </row>
    <row r="1503" ht="14.25">
      <c r="A1503" s="61"/>
    </row>
    <row r="1504" ht="14.25">
      <c r="A1504" s="61"/>
    </row>
    <row r="1505" ht="14.25">
      <c r="A1505" s="61"/>
    </row>
    <row r="1506" ht="14.25">
      <c r="A1506" s="61"/>
    </row>
    <row r="1507" ht="14.25">
      <c r="A1507" s="61"/>
    </row>
    <row r="1508" ht="14.25">
      <c r="A1508" s="61"/>
    </row>
    <row r="1509" ht="14.25">
      <c r="A1509" s="61"/>
    </row>
    <row r="1510" ht="14.25">
      <c r="A1510" s="61"/>
    </row>
    <row r="1511" ht="14.25">
      <c r="A1511" s="61"/>
    </row>
    <row r="1512" ht="14.25">
      <c r="A1512" s="61"/>
    </row>
    <row r="1513" ht="14.25">
      <c r="A1513" s="61"/>
    </row>
    <row r="1514" ht="14.25">
      <c r="A1514" s="61"/>
    </row>
    <row r="1515" ht="14.25">
      <c r="A1515" s="61"/>
    </row>
    <row r="1516" ht="14.25">
      <c r="A1516" s="61"/>
    </row>
    <row r="1517" ht="14.25">
      <c r="A1517" s="61"/>
    </row>
    <row r="1518" ht="14.25">
      <c r="A1518" s="61"/>
    </row>
    <row r="1519" ht="14.25">
      <c r="A1519" s="61"/>
    </row>
    <row r="1520" ht="14.25">
      <c r="A1520" s="61"/>
    </row>
    <row r="1521" ht="14.25">
      <c r="A1521" s="61"/>
    </row>
    <row r="1522" ht="14.25">
      <c r="A1522" s="61"/>
    </row>
    <row r="1523" ht="14.25">
      <c r="A1523" s="61"/>
    </row>
    <row r="1524" ht="14.25">
      <c r="A1524" s="61"/>
    </row>
    <row r="1525" ht="14.25">
      <c r="A1525" s="61"/>
    </row>
    <row r="1526" ht="14.25">
      <c r="A1526" s="61"/>
    </row>
    <row r="1527" ht="14.25">
      <c r="A1527" s="61"/>
    </row>
    <row r="1528" ht="14.25">
      <c r="A1528" s="61"/>
    </row>
    <row r="1529" ht="14.25">
      <c r="A1529" s="61"/>
    </row>
    <row r="1530" ht="14.25">
      <c r="A1530" s="61"/>
    </row>
    <row r="1531" ht="14.25">
      <c r="A1531" s="61"/>
    </row>
    <row r="1532" ht="14.25">
      <c r="A1532" s="61"/>
    </row>
    <row r="1533" ht="14.25">
      <c r="A1533" s="61"/>
    </row>
    <row r="1534" ht="14.25">
      <c r="A1534" s="61"/>
    </row>
    <row r="1535" ht="14.25">
      <c r="A1535" s="61"/>
    </row>
    <row r="1536" ht="14.25">
      <c r="A1536" s="61"/>
    </row>
    <row r="1537" ht="14.25">
      <c r="A1537" s="61"/>
    </row>
    <row r="1538" ht="14.25">
      <c r="A1538" s="61"/>
    </row>
    <row r="1539" ht="14.25">
      <c r="A1539" s="61"/>
    </row>
    <row r="1540" ht="14.25">
      <c r="A1540" s="61"/>
    </row>
    <row r="1541" ht="14.25">
      <c r="A1541" s="61"/>
    </row>
    <row r="1542" ht="14.25">
      <c r="A1542" s="61"/>
    </row>
    <row r="1543" ht="14.25">
      <c r="A1543" s="61"/>
    </row>
    <row r="1544" ht="14.25">
      <c r="A1544" s="61"/>
    </row>
    <row r="1545" ht="14.25">
      <c r="A1545" s="61"/>
    </row>
    <row r="1546" ht="14.25">
      <c r="A1546" s="61"/>
    </row>
    <row r="1547" ht="14.25">
      <c r="A1547" s="61"/>
    </row>
    <row r="1548" ht="14.25">
      <c r="A1548" s="61"/>
    </row>
    <row r="1549" ht="14.25">
      <c r="A1549" s="61"/>
    </row>
    <row r="1550" ht="14.25">
      <c r="A1550" s="61"/>
    </row>
    <row r="1551" ht="14.25">
      <c r="A1551" s="61"/>
    </row>
    <row r="1552" ht="14.25">
      <c r="A1552" s="61"/>
    </row>
    <row r="1553" ht="14.25">
      <c r="A1553" s="61"/>
    </row>
    <row r="1554" ht="14.25">
      <c r="A1554" s="61"/>
    </row>
    <row r="1555" ht="14.25">
      <c r="A1555" s="61"/>
    </row>
    <row r="1556" ht="14.25">
      <c r="A1556" s="61"/>
    </row>
    <row r="1557" ht="14.25">
      <c r="A1557" s="61"/>
    </row>
    <row r="1558" ht="14.25">
      <c r="A1558" s="61"/>
    </row>
    <row r="1559" ht="14.25">
      <c r="A1559" s="61"/>
    </row>
    <row r="1560" ht="14.25">
      <c r="A1560" s="61"/>
    </row>
    <row r="1561" ht="14.25">
      <c r="A1561" s="61"/>
    </row>
    <row r="1562" ht="14.25">
      <c r="A1562" s="61"/>
    </row>
    <row r="1563" ht="14.25">
      <c r="A1563" s="61"/>
    </row>
    <row r="1564" ht="14.25">
      <c r="A1564" s="61"/>
    </row>
    <row r="1565" ht="14.25">
      <c r="A1565" s="61"/>
    </row>
    <row r="1566" ht="14.25">
      <c r="A1566" s="61"/>
    </row>
    <row r="1567" ht="14.25">
      <c r="A1567" s="61"/>
    </row>
    <row r="1568" ht="14.25">
      <c r="A1568" s="61"/>
    </row>
    <row r="1569" ht="14.25">
      <c r="A1569" s="61"/>
    </row>
    <row r="1570" ht="14.25">
      <c r="A1570" s="61"/>
    </row>
    <row r="1571" ht="14.25">
      <c r="A1571" s="61"/>
    </row>
    <row r="1572" ht="14.25">
      <c r="A1572" s="61"/>
    </row>
    <row r="1573" ht="14.25">
      <c r="A1573" s="61"/>
    </row>
    <row r="1574" ht="14.25">
      <c r="A1574" s="61"/>
    </row>
    <row r="1575" ht="14.25">
      <c r="A1575" s="61"/>
    </row>
    <row r="1576" ht="14.25">
      <c r="A1576" s="61"/>
    </row>
    <row r="1577" ht="14.25">
      <c r="A1577" s="61"/>
    </row>
    <row r="1578" ht="14.25">
      <c r="A1578" s="61"/>
    </row>
    <row r="1579" ht="14.25">
      <c r="A1579" s="61"/>
    </row>
    <row r="1580" ht="14.25">
      <c r="A1580" s="61"/>
    </row>
    <row r="1581" ht="14.25">
      <c r="A1581" s="61"/>
    </row>
    <row r="1582" ht="14.25">
      <c r="A1582" s="61"/>
    </row>
    <row r="1583" ht="14.25">
      <c r="A1583" s="61"/>
    </row>
    <row r="1584" ht="14.25">
      <c r="A1584" s="61"/>
    </row>
    <row r="1585" ht="14.25">
      <c r="A1585" s="61"/>
    </row>
    <row r="1586" ht="14.25">
      <c r="A1586" s="61"/>
    </row>
    <row r="1587" ht="14.25">
      <c r="A1587" s="61"/>
    </row>
    <row r="1588" ht="14.25">
      <c r="A1588" s="61"/>
    </row>
    <row r="1589" ht="14.25">
      <c r="A1589" s="61"/>
    </row>
    <row r="1590" ht="14.25">
      <c r="A1590" s="61"/>
    </row>
    <row r="1591" ht="14.25">
      <c r="A1591" s="61"/>
    </row>
    <row r="1592" ht="14.25">
      <c r="A1592" s="61"/>
    </row>
    <row r="1593" ht="14.25">
      <c r="A1593" s="61"/>
    </row>
    <row r="1594" ht="14.25">
      <c r="A1594" s="61"/>
    </row>
    <row r="1595" ht="14.25">
      <c r="A1595" s="61"/>
    </row>
    <row r="1596" ht="14.25">
      <c r="A1596" s="61"/>
    </row>
    <row r="1597" ht="14.25">
      <c r="A1597" s="61"/>
    </row>
    <row r="1598" ht="14.25">
      <c r="A1598" s="61"/>
    </row>
    <row r="1599" ht="14.25">
      <c r="A1599" s="61"/>
    </row>
    <row r="1600" ht="14.25">
      <c r="A1600" s="61"/>
    </row>
    <row r="1601" ht="14.25">
      <c r="A1601" s="61"/>
    </row>
    <row r="1602" ht="14.25">
      <c r="A1602" s="61"/>
    </row>
    <row r="1603" ht="14.25">
      <c r="A1603" s="61"/>
    </row>
    <row r="1604" ht="14.25">
      <c r="A1604" s="61"/>
    </row>
    <row r="1605" ht="14.25">
      <c r="A1605" s="61"/>
    </row>
    <row r="1606" ht="14.25">
      <c r="A1606" s="61"/>
    </row>
    <row r="1607" ht="14.25">
      <c r="A1607" s="61"/>
    </row>
    <row r="1608" ht="14.25">
      <c r="A1608" s="61"/>
    </row>
    <row r="1609" ht="14.25">
      <c r="A1609" s="61"/>
    </row>
    <row r="1610" ht="14.25">
      <c r="A1610" s="61"/>
    </row>
    <row r="1611" ht="14.25">
      <c r="A1611" s="61"/>
    </row>
    <row r="1612" ht="14.25">
      <c r="A1612" s="61"/>
    </row>
    <row r="1613" ht="14.25">
      <c r="A1613" s="61"/>
    </row>
    <row r="1614" ht="14.25">
      <c r="A1614" s="61"/>
    </row>
    <row r="1615" ht="14.25">
      <c r="A1615" s="61"/>
    </row>
    <row r="1616" ht="14.25">
      <c r="A1616" s="61"/>
    </row>
    <row r="1617" ht="14.25">
      <c r="A1617" s="61"/>
    </row>
    <row r="1618" ht="14.25">
      <c r="A1618" s="61"/>
    </row>
    <row r="1619" ht="14.25">
      <c r="A1619" s="61"/>
    </row>
    <row r="1620" ht="14.25">
      <c r="A1620" s="61"/>
    </row>
    <row r="1621" ht="14.25">
      <c r="A1621" s="61"/>
    </row>
    <row r="1622" ht="14.25">
      <c r="A1622" s="61"/>
    </row>
    <row r="1623" ht="14.25">
      <c r="A1623" s="61"/>
    </row>
    <row r="1624" ht="14.25">
      <c r="A1624" s="61"/>
    </row>
    <row r="1625" ht="14.25">
      <c r="A1625" s="61"/>
    </row>
    <row r="1626" ht="14.25">
      <c r="A1626" s="61"/>
    </row>
    <row r="1627" ht="14.25">
      <c r="A1627" s="61"/>
    </row>
    <row r="1628" ht="14.25">
      <c r="A1628" s="61"/>
    </row>
    <row r="1629" ht="14.25">
      <c r="A1629" s="61"/>
    </row>
    <row r="1630" ht="14.25">
      <c r="A1630" s="61"/>
    </row>
    <row r="1631" ht="14.25">
      <c r="A1631" s="61"/>
    </row>
    <row r="1632" ht="14.25">
      <c r="A1632" s="61"/>
    </row>
    <row r="1633" ht="14.25">
      <c r="A1633" s="61"/>
    </row>
    <row r="1634" ht="14.25">
      <c r="A1634" s="61"/>
    </row>
    <row r="1635" ht="14.25">
      <c r="A1635" s="61"/>
    </row>
    <row r="1636" ht="14.25">
      <c r="A1636" s="61"/>
    </row>
    <row r="1637" ht="14.25">
      <c r="A1637" s="61"/>
    </row>
    <row r="1638" ht="14.25">
      <c r="A1638" s="61"/>
    </row>
    <row r="1639" ht="14.25">
      <c r="A1639" s="61"/>
    </row>
    <row r="1640" ht="14.25">
      <c r="A1640" s="61"/>
    </row>
    <row r="1641" ht="14.25">
      <c r="A1641" s="61"/>
    </row>
    <row r="1642" ht="14.25">
      <c r="A1642" s="61"/>
    </row>
    <row r="1643" ht="14.25">
      <c r="A1643" s="61"/>
    </row>
    <row r="1644" ht="14.25">
      <c r="A1644" s="61"/>
    </row>
    <row r="1645" ht="14.25">
      <c r="A1645" s="61"/>
    </row>
    <row r="1646" ht="14.25">
      <c r="A1646" s="61"/>
    </row>
    <row r="1647" ht="14.25">
      <c r="A1647" s="61"/>
    </row>
    <row r="1648" ht="14.25">
      <c r="A1648" s="61"/>
    </row>
    <row r="1649" ht="14.25">
      <c r="A1649" s="61"/>
    </row>
    <row r="1650" ht="14.25">
      <c r="A1650" s="61"/>
    </row>
    <row r="1651" ht="14.25">
      <c r="A1651" s="61"/>
    </row>
    <row r="1652" ht="14.25">
      <c r="A1652" s="61"/>
    </row>
    <row r="1653" ht="14.25">
      <c r="A1653" s="61"/>
    </row>
    <row r="1654" ht="14.25">
      <c r="A1654" s="61"/>
    </row>
    <row r="1655" ht="14.25">
      <c r="A1655" s="61"/>
    </row>
    <row r="1656" ht="14.25">
      <c r="A1656" s="61"/>
    </row>
    <row r="1657" ht="14.25">
      <c r="A1657" s="61"/>
    </row>
    <row r="1658" ht="14.25">
      <c r="A1658" s="61"/>
    </row>
    <row r="1659" ht="14.25">
      <c r="A1659" s="61"/>
    </row>
    <row r="1660" ht="14.25">
      <c r="A1660" s="61"/>
    </row>
    <row r="1661" ht="14.25">
      <c r="A1661" s="61"/>
    </row>
    <row r="1662" ht="14.25">
      <c r="A1662" s="61"/>
    </row>
    <row r="1663" ht="14.25">
      <c r="A1663" s="61"/>
    </row>
    <row r="1664" ht="14.25">
      <c r="A1664" s="61"/>
    </row>
    <row r="1665" ht="14.25">
      <c r="A1665" s="61"/>
    </row>
    <row r="1666" ht="14.25">
      <c r="A1666" s="61"/>
    </row>
    <row r="1667" ht="14.25">
      <c r="A1667" s="61"/>
    </row>
    <row r="1668" ht="14.25">
      <c r="A1668" s="61"/>
    </row>
    <row r="1669" ht="14.25">
      <c r="A1669" s="61"/>
    </row>
    <row r="1670" ht="14.25">
      <c r="A1670" s="61"/>
    </row>
    <row r="1671" ht="14.25">
      <c r="A1671" s="61"/>
    </row>
    <row r="1672" ht="14.25">
      <c r="A1672" s="61"/>
    </row>
    <row r="1673" ht="14.25">
      <c r="A1673" s="61"/>
    </row>
    <row r="1674" ht="14.25">
      <c r="A1674" s="61"/>
    </row>
    <row r="1675" ht="14.25">
      <c r="A1675" s="61"/>
    </row>
    <row r="1676" ht="14.25">
      <c r="A1676" s="61"/>
    </row>
    <row r="1677" ht="14.25">
      <c r="A1677" s="61"/>
    </row>
    <row r="1678" ht="14.25">
      <c r="A1678" s="61"/>
    </row>
    <row r="1679" ht="14.25">
      <c r="A1679" s="61"/>
    </row>
    <row r="1680" ht="14.25">
      <c r="A1680" s="61"/>
    </row>
    <row r="1681" ht="14.25">
      <c r="A1681" s="61"/>
    </row>
    <row r="1682" ht="14.25">
      <c r="A1682" s="61"/>
    </row>
    <row r="1683" ht="14.25">
      <c r="A1683" s="61"/>
    </row>
    <row r="1684" ht="14.25">
      <c r="A1684" s="61"/>
    </row>
    <row r="1685" ht="14.25">
      <c r="A1685" s="61"/>
    </row>
    <row r="1686" ht="14.25">
      <c r="A1686" s="61"/>
    </row>
    <row r="1687" ht="14.25">
      <c r="A1687" s="61"/>
    </row>
    <row r="1688" ht="14.25">
      <c r="A1688" s="61"/>
    </row>
    <row r="1689" ht="14.25">
      <c r="A1689" s="61"/>
    </row>
    <row r="1690" ht="14.25">
      <c r="A1690" s="61"/>
    </row>
    <row r="1691" ht="14.25">
      <c r="A1691" s="61"/>
    </row>
    <row r="1692" ht="14.25">
      <c r="A1692" s="61"/>
    </row>
    <row r="1693" ht="14.25">
      <c r="A1693" s="61"/>
    </row>
    <row r="1694" ht="14.25">
      <c r="A1694" s="61"/>
    </row>
    <row r="1695" ht="14.25">
      <c r="A1695" s="61"/>
    </row>
    <row r="1696" ht="14.25">
      <c r="A1696" s="61"/>
    </row>
    <row r="1697" ht="14.25">
      <c r="A1697" s="61"/>
    </row>
    <row r="1698" ht="14.25">
      <c r="A1698" s="61"/>
    </row>
    <row r="1699" ht="14.25">
      <c r="A1699" s="61"/>
    </row>
    <row r="1700" ht="14.25">
      <c r="A1700" s="61"/>
    </row>
    <row r="1701" ht="14.25">
      <c r="A1701" s="61"/>
    </row>
    <row r="1702" ht="14.25">
      <c r="A1702" s="61"/>
    </row>
    <row r="1703" ht="14.25">
      <c r="A1703" s="61"/>
    </row>
    <row r="1704" ht="14.25">
      <c r="A1704" s="61"/>
    </row>
    <row r="1705" ht="14.25">
      <c r="A1705" s="61"/>
    </row>
    <row r="1706" ht="14.25">
      <c r="A1706" s="61"/>
    </row>
    <row r="1707" ht="14.25">
      <c r="A1707" s="61"/>
    </row>
    <row r="1708" ht="14.25">
      <c r="A1708" s="61"/>
    </row>
    <row r="1709" ht="14.25">
      <c r="A1709" s="61"/>
    </row>
    <row r="1710" ht="14.25">
      <c r="A1710" s="61"/>
    </row>
    <row r="1711" ht="14.25">
      <c r="A1711" s="61"/>
    </row>
    <row r="1712" ht="14.25">
      <c r="A1712" s="61"/>
    </row>
    <row r="1713" ht="14.25">
      <c r="A1713" s="61"/>
    </row>
    <row r="1714" ht="14.25">
      <c r="A1714" s="61"/>
    </row>
    <row r="1715" ht="14.25">
      <c r="A1715" s="61"/>
    </row>
    <row r="1716" ht="14.25">
      <c r="A1716" s="61"/>
    </row>
    <row r="1717" ht="14.25">
      <c r="A1717" s="61"/>
    </row>
    <row r="1718" ht="14.25">
      <c r="A1718" s="61"/>
    </row>
    <row r="1719" ht="14.25">
      <c r="A1719" s="61"/>
    </row>
    <row r="1720" ht="14.25">
      <c r="A1720" s="61"/>
    </row>
    <row r="1721" ht="14.25">
      <c r="A1721" s="61"/>
    </row>
    <row r="1722" ht="14.25">
      <c r="A1722" s="61"/>
    </row>
    <row r="1723" ht="14.25">
      <c r="A1723" s="61"/>
    </row>
    <row r="1724" ht="14.25">
      <c r="A1724" s="61"/>
    </row>
    <row r="1725" ht="14.25">
      <c r="A1725" s="61"/>
    </row>
    <row r="1726" ht="14.25">
      <c r="A1726" s="61"/>
    </row>
    <row r="1727" ht="14.25">
      <c r="A1727" s="61"/>
    </row>
    <row r="1728" ht="14.25">
      <c r="A1728" s="61"/>
    </row>
    <row r="1729" ht="14.25">
      <c r="A1729" s="61"/>
    </row>
    <row r="1730" ht="14.25">
      <c r="A1730" s="61"/>
    </row>
    <row r="1731" ht="14.25">
      <c r="A1731" s="61"/>
    </row>
    <row r="1732" ht="14.25">
      <c r="A1732" s="61"/>
    </row>
    <row r="1733" ht="14.25">
      <c r="A1733" s="61"/>
    </row>
    <row r="1734" ht="14.25">
      <c r="A1734" s="61"/>
    </row>
    <row r="1735" ht="14.25">
      <c r="A1735" s="61"/>
    </row>
    <row r="1736" ht="14.25">
      <c r="A1736" s="61"/>
    </row>
    <row r="1737" ht="14.25">
      <c r="A1737" s="61"/>
    </row>
    <row r="1738" ht="14.25">
      <c r="A1738" s="61"/>
    </row>
    <row r="1739" ht="14.25">
      <c r="A1739" s="61"/>
    </row>
    <row r="1740" ht="14.25">
      <c r="A1740" s="61"/>
    </row>
    <row r="1741" ht="14.25">
      <c r="A1741" s="61"/>
    </row>
    <row r="1742" ht="14.25">
      <c r="A1742" s="61"/>
    </row>
    <row r="1743" ht="14.25">
      <c r="A1743" s="61"/>
    </row>
    <row r="1744" ht="14.25">
      <c r="A1744" s="61"/>
    </row>
    <row r="1745" ht="14.25">
      <c r="A1745" s="61"/>
    </row>
    <row r="1746" ht="14.25">
      <c r="A1746" s="61"/>
    </row>
    <row r="1747" ht="14.25">
      <c r="A1747" s="61"/>
    </row>
    <row r="1748" ht="14.25">
      <c r="A1748" s="61"/>
    </row>
    <row r="1749" ht="14.25">
      <c r="A1749" s="61"/>
    </row>
    <row r="1750" ht="14.25">
      <c r="A1750" s="61"/>
    </row>
    <row r="1751" ht="14.25">
      <c r="A1751" s="61"/>
    </row>
    <row r="1752" ht="14.25">
      <c r="A1752" s="61"/>
    </row>
    <row r="1753" ht="14.25">
      <c r="A1753" s="61"/>
    </row>
    <row r="1754" ht="14.25">
      <c r="A1754" s="61"/>
    </row>
    <row r="1755" ht="14.25">
      <c r="A1755" s="61"/>
    </row>
    <row r="1756" ht="14.25">
      <c r="A1756" s="61"/>
    </row>
    <row r="1757" ht="14.25">
      <c r="A1757" s="61"/>
    </row>
    <row r="1758" ht="14.25">
      <c r="A1758" s="61"/>
    </row>
    <row r="1759" ht="14.25">
      <c r="A1759" s="61"/>
    </row>
    <row r="1760" ht="14.25">
      <c r="A1760" s="61"/>
    </row>
    <row r="1761" ht="14.25">
      <c r="A1761" s="61"/>
    </row>
    <row r="1762" ht="14.25">
      <c r="A1762" s="61"/>
    </row>
    <row r="1763" ht="14.25">
      <c r="A1763" s="61"/>
    </row>
    <row r="1764" ht="14.25">
      <c r="A1764" s="61"/>
    </row>
    <row r="1765" ht="14.25">
      <c r="A1765" s="61"/>
    </row>
    <row r="1766" ht="14.25">
      <c r="A1766" s="61"/>
    </row>
    <row r="1767" ht="14.25">
      <c r="A1767" s="61"/>
    </row>
    <row r="1768" ht="14.25">
      <c r="A1768" s="61"/>
    </row>
    <row r="1769" ht="14.25">
      <c r="A1769" s="61"/>
    </row>
    <row r="1770" ht="14.25">
      <c r="A1770" s="61"/>
    </row>
    <row r="1771" ht="14.25">
      <c r="A1771" s="61"/>
    </row>
    <row r="1772" ht="14.25">
      <c r="A1772" s="61"/>
    </row>
    <row r="1773" ht="14.25">
      <c r="A1773" s="61"/>
    </row>
    <row r="1774" ht="14.25">
      <c r="A1774" s="61"/>
    </row>
    <row r="1775" ht="14.25">
      <c r="A1775" s="61"/>
    </row>
    <row r="1776" ht="14.25">
      <c r="A1776" s="61"/>
    </row>
    <row r="1777" ht="14.25">
      <c r="A1777" s="61"/>
    </row>
    <row r="1778" ht="14.25">
      <c r="A1778" s="61"/>
    </row>
    <row r="1779" ht="14.25">
      <c r="A1779" s="61"/>
    </row>
    <row r="1780" ht="14.25">
      <c r="A1780" s="61"/>
    </row>
    <row r="1781" ht="14.25">
      <c r="A1781" s="61"/>
    </row>
    <row r="1782" ht="14.25">
      <c r="A1782" s="61"/>
    </row>
    <row r="1783" ht="14.25">
      <c r="A1783" s="61"/>
    </row>
    <row r="1784" ht="14.25">
      <c r="A1784" s="61"/>
    </row>
    <row r="1785" ht="14.25">
      <c r="A1785" s="61"/>
    </row>
    <row r="1786" ht="14.25">
      <c r="A1786" s="61"/>
    </row>
    <row r="1787" ht="14.25">
      <c r="A1787" s="61"/>
    </row>
    <row r="1788" ht="14.25">
      <c r="A1788" s="61"/>
    </row>
    <row r="1789" ht="14.25">
      <c r="A1789" s="61"/>
    </row>
    <row r="1790" ht="14.25">
      <c r="A1790" s="61"/>
    </row>
    <row r="1791" ht="14.25">
      <c r="A1791" s="61"/>
    </row>
    <row r="1792" ht="14.25">
      <c r="A1792" s="61"/>
    </row>
    <row r="1793" ht="14.25">
      <c r="A1793" s="61"/>
    </row>
    <row r="1794" ht="14.25">
      <c r="A1794" s="61"/>
    </row>
    <row r="1795" ht="14.25">
      <c r="A1795" s="61"/>
    </row>
    <row r="1796" ht="14.25">
      <c r="A1796" s="61"/>
    </row>
    <row r="1797" ht="14.25">
      <c r="A1797" s="61"/>
    </row>
    <row r="1798" ht="14.25">
      <c r="A1798" s="61"/>
    </row>
    <row r="1799" ht="14.25">
      <c r="A1799" s="61"/>
    </row>
    <row r="1800" ht="14.25">
      <c r="A1800" s="61"/>
    </row>
    <row r="1801" ht="14.25">
      <c r="A1801" s="61"/>
    </row>
    <row r="1802" ht="14.25">
      <c r="A1802" s="61"/>
    </row>
    <row r="1803" ht="14.25">
      <c r="A1803" s="61"/>
    </row>
    <row r="1804" ht="14.25">
      <c r="A1804" s="61"/>
    </row>
    <row r="1805" ht="14.25">
      <c r="A1805" s="61"/>
    </row>
    <row r="1806" ht="14.25">
      <c r="A1806" s="61"/>
    </row>
    <row r="1807" ht="14.25">
      <c r="A1807" s="61"/>
    </row>
    <row r="1808" ht="14.25">
      <c r="A1808" s="61"/>
    </row>
    <row r="1809" ht="14.25">
      <c r="A1809" s="61"/>
    </row>
    <row r="1810" ht="14.25">
      <c r="A1810" s="61"/>
    </row>
    <row r="1811" ht="14.25">
      <c r="A1811" s="61"/>
    </row>
    <row r="1812" ht="14.25">
      <c r="A1812" s="61"/>
    </row>
    <row r="1813" ht="14.25">
      <c r="A1813" s="61"/>
    </row>
    <row r="1814" ht="14.25">
      <c r="A1814" s="61"/>
    </row>
    <row r="1815" ht="14.25">
      <c r="A1815" s="61"/>
    </row>
    <row r="1816" ht="14.25">
      <c r="A1816" s="61"/>
    </row>
    <row r="1817" ht="14.25">
      <c r="A1817" s="61"/>
    </row>
    <row r="1818" ht="14.25">
      <c r="A1818" s="61"/>
    </row>
    <row r="1819" ht="14.25">
      <c r="A1819" s="61"/>
    </row>
    <row r="1820" ht="14.25">
      <c r="A1820" s="61"/>
    </row>
    <row r="1821" ht="14.25">
      <c r="A1821" s="61"/>
    </row>
    <row r="1822" ht="14.25">
      <c r="A1822" s="61"/>
    </row>
    <row r="1823" ht="14.25">
      <c r="A1823" s="61"/>
    </row>
    <row r="1824" ht="14.25">
      <c r="A1824" s="61"/>
    </row>
    <row r="1825" ht="14.25">
      <c r="A1825" s="61"/>
    </row>
    <row r="1826" ht="14.25">
      <c r="A1826" s="61"/>
    </row>
    <row r="1827" ht="14.25">
      <c r="A1827" s="61"/>
    </row>
    <row r="1828" ht="14.25">
      <c r="A1828" s="61"/>
    </row>
    <row r="1829" ht="14.25">
      <c r="A1829" s="61"/>
    </row>
    <row r="1830" ht="14.25">
      <c r="A1830" s="61"/>
    </row>
    <row r="1831" ht="14.25">
      <c r="A1831" s="61"/>
    </row>
    <row r="1832" ht="14.25">
      <c r="A1832" s="61"/>
    </row>
    <row r="1833" ht="14.25">
      <c r="A1833" s="61"/>
    </row>
    <row r="1834" ht="14.25">
      <c r="A1834" s="61"/>
    </row>
    <row r="1835" ht="14.25">
      <c r="A1835" s="61"/>
    </row>
    <row r="1836" ht="14.25">
      <c r="A1836" s="61"/>
    </row>
    <row r="1837" ht="14.25">
      <c r="A1837" s="61"/>
    </row>
    <row r="1838" ht="14.25">
      <c r="A1838" s="61"/>
    </row>
    <row r="1839" ht="14.25">
      <c r="A1839" s="61"/>
    </row>
    <row r="1840" ht="14.25">
      <c r="A1840" s="61"/>
    </row>
    <row r="1841" ht="14.25">
      <c r="A1841" s="61"/>
    </row>
    <row r="1842" ht="14.25">
      <c r="A1842" s="61"/>
    </row>
    <row r="1843" ht="14.25">
      <c r="A1843" s="61"/>
    </row>
    <row r="1844" ht="14.25">
      <c r="A1844" s="61"/>
    </row>
    <row r="1845" ht="14.25">
      <c r="A1845" s="61"/>
    </row>
    <row r="1846" ht="14.25">
      <c r="A1846" s="61"/>
    </row>
    <row r="1847" ht="14.25">
      <c r="A1847" s="61"/>
    </row>
    <row r="1848" ht="14.25">
      <c r="A1848" s="61"/>
    </row>
    <row r="1849" ht="14.25">
      <c r="A1849" s="61"/>
    </row>
    <row r="1850" ht="14.25">
      <c r="A1850" s="61"/>
    </row>
    <row r="1851" ht="14.25">
      <c r="A1851" s="61"/>
    </row>
    <row r="1852" ht="14.25">
      <c r="A1852" s="61"/>
    </row>
    <row r="1853" ht="14.25">
      <c r="A1853" s="61"/>
    </row>
    <row r="1854" ht="14.25">
      <c r="A1854" s="61"/>
    </row>
    <row r="1855" ht="14.25">
      <c r="A1855" s="61"/>
    </row>
    <row r="1856" ht="14.25">
      <c r="A1856" s="61"/>
    </row>
    <row r="1857" ht="14.25">
      <c r="A1857" s="61"/>
    </row>
    <row r="1858" ht="14.25">
      <c r="A1858" s="61"/>
    </row>
    <row r="1859" ht="14.25">
      <c r="A1859" s="61"/>
    </row>
    <row r="1860" ht="14.25">
      <c r="A1860" s="61"/>
    </row>
    <row r="1861" ht="14.25">
      <c r="A1861" s="61"/>
    </row>
    <row r="1862" ht="14.25">
      <c r="A1862" s="61"/>
    </row>
    <row r="1863" ht="14.25">
      <c r="A1863" s="61"/>
    </row>
    <row r="1864" ht="14.25">
      <c r="A1864" s="61"/>
    </row>
    <row r="1865" ht="14.25">
      <c r="A1865" s="61"/>
    </row>
    <row r="1866" ht="14.25">
      <c r="A1866" s="61"/>
    </row>
    <row r="1867" ht="14.25">
      <c r="A1867" s="61"/>
    </row>
    <row r="1868" ht="14.25">
      <c r="A1868" s="61"/>
    </row>
    <row r="1869" ht="14.25">
      <c r="A1869" s="61"/>
    </row>
    <row r="1870" ht="14.25">
      <c r="A1870" s="61"/>
    </row>
    <row r="1871" ht="14.25">
      <c r="A1871" s="61"/>
    </row>
    <row r="1872" ht="14.25">
      <c r="A1872" s="61"/>
    </row>
    <row r="1873" ht="14.25">
      <c r="A1873" s="61"/>
    </row>
    <row r="1874" ht="14.25">
      <c r="A1874" s="61"/>
    </row>
    <row r="1875" ht="14.25">
      <c r="A1875" s="61"/>
    </row>
    <row r="1876" ht="14.25">
      <c r="A1876" s="61"/>
    </row>
    <row r="1877" ht="14.25">
      <c r="A1877" s="61"/>
    </row>
    <row r="1878" ht="14.25">
      <c r="A1878" s="61"/>
    </row>
    <row r="1879" ht="14.25">
      <c r="A1879" s="61"/>
    </row>
    <row r="1880" ht="14.25">
      <c r="A1880" s="61"/>
    </row>
    <row r="1881" ht="14.25">
      <c r="A1881" s="61"/>
    </row>
    <row r="1882" ht="14.25">
      <c r="A1882" s="61"/>
    </row>
    <row r="1883" ht="14.25">
      <c r="A1883" s="61"/>
    </row>
    <row r="1884" ht="14.25">
      <c r="A1884" s="61"/>
    </row>
    <row r="1885" ht="14.25">
      <c r="A1885" s="61"/>
    </row>
    <row r="1886" ht="14.25">
      <c r="A1886" s="61"/>
    </row>
    <row r="1887" ht="14.25">
      <c r="A1887" s="61"/>
    </row>
    <row r="1888" ht="14.25">
      <c r="A1888" s="61"/>
    </row>
    <row r="1889" ht="14.25">
      <c r="A1889" s="61"/>
    </row>
    <row r="1890" ht="14.25">
      <c r="A1890" s="61"/>
    </row>
    <row r="1891" ht="14.25">
      <c r="A1891" s="61"/>
    </row>
    <row r="1892" ht="14.25">
      <c r="A1892" s="61"/>
    </row>
    <row r="1893" ht="14.25">
      <c r="A1893" s="61"/>
    </row>
    <row r="1894" ht="14.25">
      <c r="A1894" s="61"/>
    </row>
    <row r="1895" ht="14.25">
      <c r="A1895" s="61"/>
    </row>
    <row r="1896" ht="14.25">
      <c r="A1896" s="61"/>
    </row>
    <row r="1897" ht="14.25">
      <c r="A1897" s="61"/>
    </row>
    <row r="1898" ht="14.25">
      <c r="A1898" s="61"/>
    </row>
    <row r="1899" ht="14.25">
      <c r="A1899" s="61"/>
    </row>
    <row r="1900" ht="14.25">
      <c r="A1900" s="61"/>
    </row>
    <row r="1901" ht="14.25">
      <c r="A1901" s="61"/>
    </row>
    <row r="1902" ht="14.25">
      <c r="A1902" s="61"/>
    </row>
    <row r="1903" ht="14.25">
      <c r="A1903" s="61"/>
    </row>
    <row r="1904" ht="14.25">
      <c r="A1904" s="61"/>
    </row>
    <row r="1905" ht="14.25">
      <c r="A1905" s="61"/>
    </row>
    <row r="1906" ht="14.25">
      <c r="A1906" s="61"/>
    </row>
    <row r="1907" ht="14.25">
      <c r="A1907" s="61"/>
    </row>
    <row r="1908" ht="14.25">
      <c r="A1908" s="61"/>
    </row>
    <row r="1909" ht="14.25">
      <c r="A1909" s="61"/>
    </row>
    <row r="1910" ht="14.25">
      <c r="A1910" s="61"/>
    </row>
    <row r="1911" ht="14.25">
      <c r="A1911" s="61"/>
    </row>
    <row r="1912" ht="14.25">
      <c r="A1912" s="61"/>
    </row>
    <row r="1913" ht="14.25">
      <c r="A1913" s="61"/>
    </row>
    <row r="1914" ht="14.25">
      <c r="A1914" s="61"/>
    </row>
    <row r="1915" ht="14.25">
      <c r="A1915" s="61"/>
    </row>
    <row r="1916" ht="14.25">
      <c r="A1916" s="61"/>
    </row>
    <row r="1917" ht="14.25">
      <c r="A1917" s="61"/>
    </row>
    <row r="1918" ht="14.25">
      <c r="A1918" s="61"/>
    </row>
    <row r="1919" ht="14.25">
      <c r="A1919" s="61"/>
    </row>
    <row r="1920" ht="14.25">
      <c r="A1920" s="61"/>
    </row>
    <row r="1921" ht="14.25">
      <c r="A1921" s="61"/>
    </row>
    <row r="1922" ht="14.25">
      <c r="A1922" s="61"/>
    </row>
    <row r="1923" ht="14.25">
      <c r="A1923" s="61"/>
    </row>
    <row r="1924" ht="14.25">
      <c r="A1924" s="61"/>
    </row>
    <row r="1925" ht="14.25">
      <c r="A1925" s="61"/>
    </row>
    <row r="1926" ht="14.25">
      <c r="A1926" s="61"/>
    </row>
    <row r="1927" ht="14.25">
      <c r="A1927" s="61"/>
    </row>
    <row r="1928" ht="14.25">
      <c r="A1928" s="61"/>
    </row>
    <row r="1929" ht="14.25">
      <c r="A1929" s="61"/>
    </row>
    <row r="1930" ht="14.25">
      <c r="A1930" s="61"/>
    </row>
    <row r="1931" ht="14.25">
      <c r="A1931" s="61"/>
    </row>
    <row r="1932" ht="14.25">
      <c r="A1932" s="61"/>
    </row>
    <row r="1933" ht="14.25">
      <c r="A1933" s="61"/>
    </row>
    <row r="1934" ht="14.25">
      <c r="A1934" s="61"/>
    </row>
    <row r="1935" ht="14.25">
      <c r="A1935" s="61"/>
    </row>
    <row r="1936" ht="14.25">
      <c r="A1936" s="61"/>
    </row>
    <row r="1937" ht="14.25">
      <c r="A1937" s="61"/>
    </row>
    <row r="1938" ht="14.25">
      <c r="A1938" s="61"/>
    </row>
    <row r="1939" ht="14.25">
      <c r="A1939" s="61"/>
    </row>
    <row r="1940" ht="14.25">
      <c r="A1940" s="61"/>
    </row>
    <row r="1941" ht="14.25">
      <c r="A1941" s="61"/>
    </row>
    <row r="1942" ht="14.25">
      <c r="A1942" s="61"/>
    </row>
    <row r="1943" ht="14.25">
      <c r="A1943" s="61"/>
    </row>
    <row r="1944" ht="14.25">
      <c r="A1944" s="61"/>
    </row>
    <row r="1945" ht="14.25">
      <c r="A1945" s="61"/>
    </row>
    <row r="1946" ht="14.25">
      <c r="A1946" s="61"/>
    </row>
    <row r="1947" ht="14.25">
      <c r="A1947" s="61"/>
    </row>
    <row r="1948" ht="14.25">
      <c r="A1948" s="61"/>
    </row>
    <row r="1949" ht="14.25">
      <c r="A1949" s="61"/>
    </row>
    <row r="1950" ht="14.25">
      <c r="A1950" s="61"/>
    </row>
    <row r="1951" ht="14.25">
      <c r="A1951" s="61"/>
    </row>
    <row r="1952" ht="14.25">
      <c r="A1952" s="61"/>
    </row>
    <row r="1953" ht="14.25">
      <c r="A1953" s="61"/>
    </row>
    <row r="1954" ht="14.25">
      <c r="A1954" s="61"/>
    </row>
    <row r="1955" ht="14.25">
      <c r="A1955" s="61"/>
    </row>
    <row r="1956" ht="14.25">
      <c r="A1956" s="61"/>
    </row>
    <row r="1957" ht="14.25">
      <c r="A1957" s="61"/>
    </row>
    <row r="1958" ht="14.25">
      <c r="A1958" s="61"/>
    </row>
    <row r="1959" ht="14.25">
      <c r="A1959" s="61"/>
    </row>
    <row r="1960" ht="14.25">
      <c r="A1960" s="61"/>
    </row>
    <row r="1961" ht="14.25">
      <c r="A1961" s="61"/>
    </row>
    <row r="1962" ht="14.25">
      <c r="A1962" s="61"/>
    </row>
    <row r="1963" ht="14.25">
      <c r="A1963" s="61"/>
    </row>
    <row r="1964" ht="14.25">
      <c r="A1964" s="61"/>
    </row>
    <row r="1965" ht="14.25">
      <c r="A1965" s="61"/>
    </row>
    <row r="1966" ht="14.25">
      <c r="A1966" s="61"/>
    </row>
    <row r="1967" ht="14.25">
      <c r="A1967" s="61"/>
    </row>
    <row r="1968" ht="14.25">
      <c r="A1968" s="61"/>
    </row>
    <row r="1969" ht="14.25">
      <c r="A1969" s="61"/>
    </row>
    <row r="1970" ht="14.25">
      <c r="A1970" s="61"/>
    </row>
    <row r="1971" ht="14.25">
      <c r="A1971" s="61"/>
    </row>
    <row r="1972" ht="14.25">
      <c r="A1972" s="61"/>
    </row>
    <row r="1973" ht="14.25">
      <c r="A1973" s="61"/>
    </row>
    <row r="1974" ht="14.25">
      <c r="A1974" s="61"/>
    </row>
    <row r="1975" ht="14.25">
      <c r="A1975" s="61"/>
    </row>
    <row r="1976" ht="14.25">
      <c r="A1976" s="61"/>
    </row>
    <row r="1977" ht="14.25">
      <c r="A1977" s="61"/>
    </row>
    <row r="1978" ht="14.25">
      <c r="A1978" s="61"/>
    </row>
    <row r="1979" ht="14.25">
      <c r="A1979" s="61"/>
    </row>
    <row r="1980" ht="14.25">
      <c r="A1980" s="61"/>
    </row>
    <row r="1981" ht="14.25">
      <c r="A1981" s="61"/>
    </row>
    <row r="1982" ht="14.25">
      <c r="A1982" s="61"/>
    </row>
    <row r="1983" ht="14.25">
      <c r="A1983" s="61"/>
    </row>
    <row r="1984" ht="14.25">
      <c r="A1984" s="61"/>
    </row>
    <row r="1985" ht="14.25">
      <c r="A1985" s="61"/>
    </row>
    <row r="1986" ht="14.25">
      <c r="A1986" s="61"/>
    </row>
    <row r="1987" ht="14.25">
      <c r="A1987" s="61"/>
    </row>
    <row r="1988" ht="14.25">
      <c r="A1988" s="61"/>
    </row>
    <row r="1989" ht="14.25">
      <c r="A1989" s="61"/>
    </row>
    <row r="1990" ht="14.25">
      <c r="A1990" s="61"/>
    </row>
    <row r="1991" ht="14.25">
      <c r="A1991" s="61"/>
    </row>
    <row r="1992" ht="14.25">
      <c r="A1992" s="61"/>
    </row>
    <row r="1993" ht="14.25">
      <c r="A1993" s="61"/>
    </row>
    <row r="1994" ht="14.25">
      <c r="A1994" s="61"/>
    </row>
    <row r="1995" ht="14.25">
      <c r="A1995" s="61"/>
    </row>
    <row r="1996" ht="14.25">
      <c r="A1996" s="61"/>
    </row>
    <row r="1997" ht="14.25">
      <c r="A1997" s="61"/>
    </row>
    <row r="1998" ht="14.25">
      <c r="A1998" s="61"/>
    </row>
    <row r="1999" ht="14.25">
      <c r="A1999" s="61"/>
    </row>
    <row r="2000" ht="14.25">
      <c r="A2000" s="61"/>
    </row>
    <row r="2001" ht="14.25">
      <c r="A2001" s="61"/>
    </row>
    <row r="2002" ht="14.25">
      <c r="A2002" s="61"/>
    </row>
    <row r="2003" ht="14.25">
      <c r="A2003" s="61"/>
    </row>
    <row r="2004" ht="14.25">
      <c r="A2004" s="61"/>
    </row>
    <row r="2005" ht="14.25">
      <c r="A2005" s="61"/>
    </row>
    <row r="2006" ht="14.25">
      <c r="A2006" s="61"/>
    </row>
    <row r="2007" ht="14.25">
      <c r="A2007" s="61"/>
    </row>
    <row r="2008" ht="14.25">
      <c r="A2008" s="61"/>
    </row>
    <row r="2009" ht="14.25">
      <c r="A2009" s="61"/>
    </row>
    <row r="2010" ht="14.25">
      <c r="A2010" s="61"/>
    </row>
    <row r="2011" ht="14.25">
      <c r="A2011" s="61"/>
    </row>
    <row r="2012" ht="14.25">
      <c r="A2012" s="61"/>
    </row>
    <row r="2013" ht="14.25">
      <c r="A2013" s="61"/>
    </row>
    <row r="2014" ht="14.25">
      <c r="A2014" s="61"/>
    </row>
    <row r="2015" ht="14.25">
      <c r="A2015" s="61"/>
    </row>
    <row r="2016" ht="14.25">
      <c r="A2016" s="61"/>
    </row>
    <row r="2017" ht="14.25">
      <c r="A2017" s="61"/>
    </row>
    <row r="2018" ht="14.25">
      <c r="A2018" s="61"/>
    </row>
    <row r="2019" ht="14.25">
      <c r="A2019" s="61"/>
    </row>
    <row r="2020" ht="14.25">
      <c r="A2020" s="61"/>
    </row>
    <row r="2021" ht="14.25">
      <c r="A2021" s="61"/>
    </row>
    <row r="2022" ht="14.25">
      <c r="A2022" s="61"/>
    </row>
    <row r="2023" ht="14.25">
      <c r="A2023" s="61"/>
    </row>
    <row r="2024" ht="14.25">
      <c r="A2024" s="61"/>
    </row>
    <row r="2025" ht="14.25">
      <c r="A2025" s="61"/>
    </row>
    <row r="2026" ht="14.25">
      <c r="A2026" s="61"/>
    </row>
    <row r="2027" ht="14.25">
      <c r="A2027" s="61"/>
    </row>
    <row r="2028" ht="14.25">
      <c r="A2028" s="61"/>
    </row>
    <row r="2029" ht="14.25">
      <c r="A2029" s="61"/>
    </row>
    <row r="2030" ht="14.25">
      <c r="A2030" s="61"/>
    </row>
    <row r="2031" ht="14.25">
      <c r="A2031" s="61"/>
    </row>
    <row r="2032" ht="14.25">
      <c r="A2032" s="61"/>
    </row>
    <row r="2033" ht="14.25">
      <c r="A2033" s="61"/>
    </row>
    <row r="2034" ht="14.25">
      <c r="A2034" s="61"/>
    </row>
    <row r="2035" ht="14.25">
      <c r="A2035" s="61"/>
    </row>
    <row r="2036" ht="14.25">
      <c r="A2036" s="61"/>
    </row>
    <row r="2037" ht="14.25">
      <c r="A2037" s="61"/>
    </row>
    <row r="2038" ht="14.25">
      <c r="A2038" s="61"/>
    </row>
    <row r="2039" ht="14.25">
      <c r="A2039" s="61"/>
    </row>
    <row r="2040" ht="14.25">
      <c r="A2040" s="61"/>
    </row>
    <row r="2041" ht="14.25">
      <c r="A2041" s="61"/>
    </row>
    <row r="2042" ht="14.25">
      <c r="A2042" s="61"/>
    </row>
    <row r="2043" ht="14.25">
      <c r="A2043" s="61"/>
    </row>
    <row r="2044" ht="14.25">
      <c r="A2044" s="61"/>
    </row>
    <row r="2045" ht="14.25">
      <c r="A2045" s="61"/>
    </row>
    <row r="2046" ht="14.25">
      <c r="A2046" s="61"/>
    </row>
    <row r="2047" ht="14.25">
      <c r="A2047" s="61"/>
    </row>
    <row r="2048" ht="14.25">
      <c r="A2048" s="61"/>
    </row>
    <row r="2049" ht="14.25">
      <c r="A2049" s="61"/>
    </row>
    <row r="2050" ht="14.25">
      <c r="A2050" s="61"/>
    </row>
    <row r="2051" ht="14.25">
      <c r="A2051" s="61"/>
    </row>
    <row r="2052" ht="14.25">
      <c r="A2052" s="61"/>
    </row>
    <row r="2053" ht="14.25">
      <c r="A2053" s="61"/>
    </row>
    <row r="2054" ht="14.25">
      <c r="A2054" s="61"/>
    </row>
    <row r="2055" ht="14.25">
      <c r="A2055" s="61"/>
    </row>
    <row r="2056" ht="14.25">
      <c r="A2056" s="61"/>
    </row>
    <row r="2057" ht="14.25">
      <c r="A2057" s="61"/>
    </row>
    <row r="2058" ht="14.25">
      <c r="A2058" s="61"/>
    </row>
    <row r="2059" ht="14.25">
      <c r="A2059" s="61"/>
    </row>
    <row r="2060" ht="14.25">
      <c r="A2060" s="61"/>
    </row>
    <row r="2061" ht="14.25">
      <c r="A2061" s="61"/>
    </row>
    <row r="2062" ht="14.25">
      <c r="A2062" s="61"/>
    </row>
    <row r="2063" ht="14.25">
      <c r="A2063" s="61"/>
    </row>
    <row r="2064" ht="14.25">
      <c r="A2064" s="61"/>
    </row>
    <row r="2065" ht="14.25">
      <c r="A2065" s="61"/>
    </row>
    <row r="2066" ht="14.25">
      <c r="A2066" s="61"/>
    </row>
    <row r="2067" ht="14.25">
      <c r="A2067" s="61"/>
    </row>
    <row r="2068" ht="14.25">
      <c r="A2068" s="61"/>
    </row>
    <row r="2069" ht="14.25">
      <c r="A2069" s="61"/>
    </row>
    <row r="2070" ht="14.25">
      <c r="A2070" s="61"/>
    </row>
    <row r="2071" ht="14.25">
      <c r="A2071" s="61"/>
    </row>
    <row r="2072" ht="14.25">
      <c r="A2072" s="61"/>
    </row>
    <row r="2073" ht="14.25">
      <c r="A2073" s="61"/>
    </row>
    <row r="2074" ht="14.25">
      <c r="A2074" s="61"/>
    </row>
    <row r="2075" ht="14.25">
      <c r="A2075" s="61"/>
    </row>
    <row r="2076" ht="14.25">
      <c r="A2076" s="61"/>
    </row>
    <row r="2077" ht="14.25">
      <c r="A2077" s="61"/>
    </row>
    <row r="2078" ht="14.25">
      <c r="A2078" s="61"/>
    </row>
    <row r="2079" ht="14.25">
      <c r="A2079" s="61"/>
    </row>
    <row r="2080" ht="14.25">
      <c r="A2080" s="61"/>
    </row>
    <row r="2081" ht="14.25">
      <c r="A2081" s="61"/>
    </row>
    <row r="2082" ht="14.25">
      <c r="A2082" s="61"/>
    </row>
    <row r="2083" ht="14.25">
      <c r="A2083" s="61"/>
    </row>
    <row r="2084" ht="14.25">
      <c r="A2084" s="61"/>
    </row>
    <row r="2085" ht="14.25">
      <c r="A2085" s="61"/>
    </row>
    <row r="2086" ht="14.25">
      <c r="A2086" s="61"/>
    </row>
    <row r="2087" ht="14.25">
      <c r="A2087" s="61"/>
    </row>
    <row r="2088" ht="14.25">
      <c r="A2088" s="61"/>
    </row>
    <row r="2089" ht="14.25">
      <c r="A2089" s="61"/>
    </row>
    <row r="2090" ht="14.25">
      <c r="A2090" s="61"/>
    </row>
    <row r="2091" ht="14.25">
      <c r="A2091" s="61"/>
    </row>
    <row r="2092" ht="14.25">
      <c r="A2092" s="61"/>
    </row>
    <row r="2093" ht="14.25">
      <c r="A2093" s="61"/>
    </row>
    <row r="2094" ht="14.25">
      <c r="A2094" s="61"/>
    </row>
    <row r="2095" ht="14.25">
      <c r="A2095" s="61"/>
    </row>
    <row r="2096" ht="14.25">
      <c r="A2096" s="61"/>
    </row>
    <row r="2097" ht="14.25">
      <c r="A2097" s="61"/>
    </row>
    <row r="2098" ht="14.25">
      <c r="A2098" s="61"/>
    </row>
    <row r="2099" ht="14.25">
      <c r="A2099" s="61"/>
    </row>
    <row r="2100" ht="14.25">
      <c r="A2100" s="61"/>
    </row>
    <row r="2101" ht="14.25">
      <c r="A2101" s="61"/>
    </row>
    <row r="2102" ht="14.25">
      <c r="A2102" s="61"/>
    </row>
    <row r="2103" ht="14.25">
      <c r="A2103" s="61"/>
    </row>
    <row r="2104" ht="14.25">
      <c r="A2104" s="61"/>
    </row>
    <row r="2105" ht="14.25">
      <c r="A2105" s="61"/>
    </row>
    <row r="2106" ht="14.25">
      <c r="A2106" s="61"/>
    </row>
    <row r="2107" ht="14.25">
      <c r="A2107" s="61"/>
    </row>
    <row r="2108" ht="14.25">
      <c r="A2108" s="61"/>
    </row>
    <row r="2109" ht="14.25">
      <c r="A2109" s="61"/>
    </row>
    <row r="2110" ht="14.25">
      <c r="A2110" s="61"/>
    </row>
    <row r="2111" ht="14.25">
      <c r="A2111" s="61"/>
    </row>
    <row r="2112" ht="14.25">
      <c r="A2112" s="61"/>
    </row>
    <row r="2113" ht="14.25">
      <c r="A2113" s="61"/>
    </row>
    <row r="2114" ht="14.25">
      <c r="A2114" s="61"/>
    </row>
    <row r="2115" ht="14.25">
      <c r="A2115" s="61"/>
    </row>
    <row r="2116" ht="14.25">
      <c r="A2116" s="61"/>
    </row>
    <row r="2117" ht="14.25">
      <c r="A2117" s="61"/>
    </row>
    <row r="2118" ht="14.25">
      <c r="A2118" s="61"/>
    </row>
    <row r="2119" ht="14.25">
      <c r="A2119" s="61"/>
    </row>
    <row r="2120" ht="14.25">
      <c r="A2120" s="61"/>
    </row>
    <row r="2121" ht="14.25">
      <c r="A2121" s="61"/>
    </row>
    <row r="2122" ht="14.25">
      <c r="A2122" s="61"/>
    </row>
    <row r="2123" ht="14.25">
      <c r="A2123" s="61"/>
    </row>
    <row r="2124" ht="14.25">
      <c r="A2124" s="61"/>
    </row>
    <row r="2125" ht="14.25">
      <c r="A2125" s="61"/>
    </row>
    <row r="2126" ht="14.25">
      <c r="A2126" s="61"/>
    </row>
    <row r="2127" ht="14.25">
      <c r="A2127" s="61"/>
    </row>
    <row r="2128" ht="14.25">
      <c r="A2128" s="61"/>
    </row>
    <row r="2129" ht="14.25">
      <c r="A2129" s="61"/>
    </row>
    <row r="2130" ht="14.25">
      <c r="A2130" s="61"/>
    </row>
    <row r="2131" ht="14.25">
      <c r="A2131" s="61"/>
    </row>
    <row r="2132" ht="14.25">
      <c r="A2132" s="61"/>
    </row>
    <row r="2133" ht="14.25">
      <c r="A2133" s="61"/>
    </row>
    <row r="2134" ht="14.25">
      <c r="A2134" s="61"/>
    </row>
    <row r="2135" ht="14.25">
      <c r="A2135" s="61"/>
    </row>
    <row r="2136" ht="14.25">
      <c r="A2136" s="61"/>
    </row>
    <row r="2137" ht="14.25">
      <c r="A2137" s="61"/>
    </row>
    <row r="2138" ht="14.25">
      <c r="A2138" s="61"/>
    </row>
    <row r="2139" ht="14.25">
      <c r="A2139" s="61"/>
    </row>
    <row r="2140" ht="14.25">
      <c r="A2140" s="61"/>
    </row>
    <row r="2141" ht="14.25">
      <c r="A2141" s="61"/>
    </row>
    <row r="2142" ht="14.25">
      <c r="A2142" s="61"/>
    </row>
    <row r="2143" ht="14.25">
      <c r="A2143" s="61"/>
    </row>
    <row r="2144" ht="14.25">
      <c r="A2144" s="61"/>
    </row>
    <row r="2145" ht="14.25">
      <c r="A2145" s="61"/>
    </row>
    <row r="2146" ht="14.25">
      <c r="A2146" s="61"/>
    </row>
    <row r="2147" ht="14.25">
      <c r="A2147" s="61"/>
    </row>
    <row r="2148" ht="14.25">
      <c r="A2148" s="61"/>
    </row>
    <row r="2149" ht="14.25">
      <c r="A2149" s="61"/>
    </row>
    <row r="2150" ht="14.25">
      <c r="A2150" s="61"/>
    </row>
    <row r="2151" ht="14.25">
      <c r="A2151" s="61"/>
    </row>
    <row r="2152" ht="14.25">
      <c r="A2152" s="61"/>
    </row>
    <row r="2153" ht="14.25">
      <c r="A2153" s="61"/>
    </row>
    <row r="2154" ht="14.25">
      <c r="A2154" s="61"/>
    </row>
    <row r="2155" ht="14.25">
      <c r="A2155" s="61"/>
    </row>
    <row r="2156" ht="14.25">
      <c r="A2156" s="61"/>
    </row>
    <row r="2157" ht="14.25">
      <c r="A2157" s="61"/>
    </row>
    <row r="2158" ht="14.25">
      <c r="A2158" s="61"/>
    </row>
    <row r="2159" ht="14.25">
      <c r="A2159" s="61"/>
    </row>
    <row r="2160" ht="14.25">
      <c r="A2160" s="61"/>
    </row>
    <row r="2161" ht="14.25">
      <c r="A2161" s="61"/>
    </row>
    <row r="2162" ht="14.25">
      <c r="A2162" s="61"/>
    </row>
    <row r="2163" ht="14.25">
      <c r="A2163" s="61"/>
    </row>
    <row r="2164" ht="14.25">
      <c r="A2164" s="61"/>
    </row>
    <row r="2165" ht="14.25">
      <c r="A2165" s="61"/>
    </row>
    <row r="2166" ht="14.25">
      <c r="A2166" s="61"/>
    </row>
    <row r="2167" ht="14.25">
      <c r="A2167" s="61"/>
    </row>
    <row r="2168" ht="14.25">
      <c r="A2168" s="61"/>
    </row>
    <row r="2169" ht="14.25">
      <c r="A2169" s="61"/>
    </row>
    <row r="2170" ht="14.25">
      <c r="A2170" s="61"/>
    </row>
    <row r="2171" ht="14.25">
      <c r="A2171" s="61"/>
    </row>
    <row r="2172" ht="14.25">
      <c r="A2172" s="61"/>
    </row>
    <row r="2173" ht="14.25">
      <c r="A2173" s="61"/>
    </row>
    <row r="2174" ht="14.25">
      <c r="A2174" s="61"/>
    </row>
    <row r="2175" ht="14.25">
      <c r="A2175" s="61"/>
    </row>
    <row r="2176" ht="14.25">
      <c r="A2176" s="61"/>
    </row>
    <row r="2177" ht="14.25">
      <c r="A2177" s="61"/>
    </row>
    <row r="2178" ht="14.25">
      <c r="A2178" s="61"/>
    </row>
    <row r="2179" ht="14.25">
      <c r="A2179" s="61"/>
    </row>
    <row r="2180" ht="14.25">
      <c r="A2180" s="61"/>
    </row>
    <row r="2181" ht="14.25">
      <c r="A2181" s="61"/>
    </row>
  </sheetData>
  <sheetProtection/>
  <hyperlinks>
    <hyperlink ref="A50" r:id="rId1" display="https://www.cu.edu/ope/aps/2006"/>
    <hyperlink ref="A47" r:id="rId2" display="https://www.cuanschutz.edu/offices/finance-office/services-resources/services/service-centers"/>
    <hyperlink ref="A53" r:id="rId3" display="https://www.ecfr.gov/cgi-bin/text-idx?tpl=/ecfrbrowse/Title02/2cfr200_main_02.tpl"/>
    <hyperlink ref="A29" r:id="rId4" display="https://www.cuanschutz.edu/offices/finance-office/services-resources/services/service-centers"/>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sheetPr>
    <tabColor theme="6" tint="0.5999900102615356"/>
  </sheetPr>
  <dimension ref="A1:Q34"/>
  <sheetViews>
    <sheetView zoomScalePageLayoutView="0" workbookViewId="0" topLeftCell="A1">
      <selection activeCell="C53" sqref="C53"/>
    </sheetView>
  </sheetViews>
  <sheetFormatPr defaultColWidth="9.140625" defaultRowHeight="12.75"/>
  <cols>
    <col min="1" max="1" width="21.00390625" style="50" customWidth="1"/>
    <col min="2" max="2" width="10.57421875" style="50" customWidth="1"/>
    <col min="3" max="3" width="24.8515625" style="50" customWidth="1"/>
    <col min="4" max="5" width="10.57421875" style="50" customWidth="1"/>
    <col min="6" max="6" width="12.8515625" style="50" customWidth="1"/>
    <col min="7" max="7" width="24.8515625" style="50" customWidth="1"/>
    <col min="8" max="8" width="12.8515625" style="50" customWidth="1"/>
    <col min="9" max="16384" width="9.140625" style="50" customWidth="1"/>
  </cols>
  <sheetData>
    <row r="1" spans="1:17" ht="64.5" customHeight="1">
      <c r="A1" s="334" t="s">
        <v>145</v>
      </c>
      <c r="B1" s="334"/>
      <c r="C1" s="334"/>
      <c r="D1" s="334"/>
      <c r="E1" s="334"/>
      <c r="F1" s="334"/>
      <c r="G1" s="334"/>
      <c r="H1" s="334"/>
      <c r="I1" s="98"/>
      <c r="J1" s="98"/>
      <c r="K1" s="98"/>
      <c r="L1" s="98"/>
      <c r="M1" s="98"/>
      <c r="N1" s="98"/>
      <c r="O1" s="98"/>
      <c r="P1" s="98"/>
      <c r="Q1" s="98"/>
    </row>
    <row r="2" spans="1:17" ht="14.25">
      <c r="A2" s="56"/>
      <c r="B2" s="56"/>
      <c r="C2" s="99"/>
      <c r="D2" s="56"/>
      <c r="E2" s="56"/>
      <c r="F2" s="56"/>
      <c r="G2" s="100"/>
      <c r="H2" s="100"/>
      <c r="I2" s="56"/>
      <c r="J2" s="56"/>
      <c r="K2" s="56"/>
      <c r="L2" s="56"/>
      <c r="M2" s="56"/>
      <c r="N2" s="56"/>
      <c r="O2" s="56"/>
      <c r="P2" s="56"/>
      <c r="Q2" s="56"/>
    </row>
    <row r="3" spans="1:17" ht="15">
      <c r="A3" s="101" t="s">
        <v>95</v>
      </c>
      <c r="B3" s="56"/>
      <c r="C3" s="56"/>
      <c r="D3" s="56"/>
      <c r="E3" s="56"/>
      <c r="F3" s="56"/>
      <c r="G3" s="56"/>
      <c r="H3" s="56"/>
      <c r="I3" s="56"/>
      <c r="J3" s="56"/>
      <c r="K3" s="56"/>
      <c r="L3" s="56"/>
      <c r="M3" s="56"/>
      <c r="N3" s="56"/>
      <c r="O3" s="56"/>
      <c r="P3" s="56"/>
      <c r="Q3" s="56"/>
    </row>
    <row r="4" ht="14.25"/>
    <row r="5" spans="1:17" ht="14.25">
      <c r="A5" s="102" t="s">
        <v>96</v>
      </c>
      <c r="B5" s="56"/>
      <c r="C5" s="56"/>
      <c r="D5" s="56"/>
      <c r="E5" s="56"/>
      <c r="F5" s="56"/>
      <c r="G5" s="56"/>
      <c r="H5" s="56"/>
      <c r="I5" s="56"/>
      <c r="J5" s="56"/>
      <c r="K5" s="56"/>
      <c r="L5" s="56"/>
      <c r="M5" s="56"/>
      <c r="N5" s="56"/>
      <c r="O5" s="56"/>
      <c r="P5" s="56"/>
      <c r="Q5" s="56"/>
    </row>
    <row r="6" spans="1:17" ht="15">
      <c r="A6" s="331" t="s">
        <v>97</v>
      </c>
      <c r="B6" s="331"/>
      <c r="C6" s="331"/>
      <c r="D6" s="103"/>
      <c r="E6" s="331" t="s">
        <v>98</v>
      </c>
      <c r="F6" s="331"/>
      <c r="G6" s="331"/>
      <c r="H6" s="331"/>
      <c r="I6" s="56"/>
      <c r="J6" s="56"/>
      <c r="K6" s="104"/>
      <c r="L6" s="102"/>
      <c r="M6" s="102"/>
      <c r="N6" s="102"/>
      <c r="O6" s="102"/>
      <c r="P6" s="102"/>
      <c r="Q6" s="102"/>
    </row>
    <row r="7" spans="1:17" ht="14.25">
      <c r="A7" s="105" t="s">
        <v>99</v>
      </c>
      <c r="B7" s="106"/>
      <c r="C7" s="107"/>
      <c r="D7" s="103"/>
      <c r="E7" s="105" t="s">
        <v>39</v>
      </c>
      <c r="F7" s="103"/>
      <c r="G7" s="332"/>
      <c r="H7" s="332"/>
      <c r="I7" s="56"/>
      <c r="J7" s="56"/>
      <c r="K7" s="56"/>
      <c r="L7" s="56"/>
      <c r="M7" s="56"/>
      <c r="N7" s="56"/>
      <c r="O7" s="56"/>
      <c r="P7" s="56"/>
      <c r="Q7" s="56"/>
    </row>
    <row r="8" spans="1:17" ht="14.25">
      <c r="A8" s="105" t="s">
        <v>100</v>
      </c>
      <c r="B8" s="103"/>
      <c r="C8" s="107"/>
      <c r="D8" s="103"/>
      <c r="E8" s="105" t="s">
        <v>101</v>
      </c>
      <c r="F8" s="103"/>
      <c r="G8" s="333"/>
      <c r="H8" s="333"/>
      <c r="I8" s="56"/>
      <c r="J8" s="56"/>
      <c r="K8" s="56"/>
      <c r="L8" s="56"/>
      <c r="M8" s="56"/>
      <c r="N8" s="56"/>
      <c r="O8" s="56"/>
      <c r="P8" s="56"/>
      <c r="Q8" s="56"/>
    </row>
    <row r="9" spans="1:17" ht="14.25">
      <c r="A9" s="105" t="s">
        <v>102</v>
      </c>
      <c r="B9" s="103"/>
      <c r="C9" s="108"/>
      <c r="D9" s="103"/>
      <c r="E9" s="105" t="s">
        <v>103</v>
      </c>
      <c r="F9" s="103"/>
      <c r="G9" s="335"/>
      <c r="H9" s="333"/>
      <c r="I9" s="56"/>
      <c r="J9" s="56"/>
      <c r="K9" s="56"/>
      <c r="L9" s="56"/>
      <c r="M9" s="56"/>
      <c r="N9" s="56"/>
      <c r="O9" s="56"/>
      <c r="P9" s="56"/>
      <c r="Q9" s="56"/>
    </row>
    <row r="10" spans="1:17" ht="15">
      <c r="A10" s="105" t="s">
        <v>104</v>
      </c>
      <c r="B10" s="103"/>
      <c r="C10" s="109" t="s">
        <v>105</v>
      </c>
      <c r="D10" s="103"/>
      <c r="E10" s="331" t="s">
        <v>106</v>
      </c>
      <c r="F10" s="331"/>
      <c r="G10" s="331"/>
      <c r="H10" s="331"/>
      <c r="I10" s="56"/>
      <c r="J10" s="56"/>
      <c r="K10" s="56"/>
      <c r="L10" s="56"/>
      <c r="M10" s="56"/>
      <c r="N10" s="56"/>
      <c r="O10" s="56"/>
      <c r="P10" s="56"/>
      <c r="Q10" s="56"/>
    </row>
    <row r="11" spans="1:17" ht="14.25">
      <c r="A11" s="56" t="s">
        <v>107</v>
      </c>
      <c r="B11" s="56"/>
      <c r="C11" s="110" t="s">
        <v>108</v>
      </c>
      <c r="D11" s="103"/>
      <c r="E11" s="105" t="s">
        <v>39</v>
      </c>
      <c r="F11" s="103"/>
      <c r="G11" s="332"/>
      <c r="H11" s="332"/>
      <c r="I11" s="56"/>
      <c r="J11" s="56"/>
      <c r="K11" s="56"/>
      <c r="L11" s="56"/>
      <c r="M11" s="56"/>
      <c r="N11" s="56"/>
      <c r="O11" s="56"/>
      <c r="P11" s="56"/>
      <c r="Q11" s="56"/>
    </row>
    <row r="12" spans="1:17" ht="14.25">
      <c r="A12" s="105" t="s">
        <v>109</v>
      </c>
      <c r="B12" s="103"/>
      <c r="C12" s="111"/>
      <c r="D12" s="103"/>
      <c r="E12" s="105" t="s">
        <v>101</v>
      </c>
      <c r="F12" s="103"/>
      <c r="G12" s="333"/>
      <c r="H12" s="333"/>
      <c r="I12" s="56"/>
      <c r="J12" s="56"/>
      <c r="K12" s="56"/>
      <c r="L12" s="56"/>
      <c r="M12" s="56"/>
      <c r="N12" s="56"/>
      <c r="O12" s="56"/>
      <c r="P12" s="56"/>
      <c r="Q12" s="56"/>
    </row>
    <row r="13" spans="1:17" ht="14.25">
      <c r="A13" s="56"/>
      <c r="B13" s="103"/>
      <c r="C13" s="112"/>
      <c r="D13" s="56"/>
      <c r="E13" s="105" t="s">
        <v>103</v>
      </c>
      <c r="F13" s="103"/>
      <c r="G13" s="325"/>
      <c r="H13" s="326"/>
      <c r="I13" s="56"/>
      <c r="J13" s="56"/>
      <c r="K13" s="56"/>
      <c r="L13" s="56"/>
      <c r="M13" s="56"/>
      <c r="N13" s="56"/>
      <c r="O13" s="56"/>
      <c r="P13" s="56"/>
      <c r="Q13" s="56"/>
    </row>
    <row r="14" spans="1:17" ht="14.25">
      <c r="A14" s="56"/>
      <c r="B14" s="56"/>
      <c r="C14" s="112"/>
      <c r="D14" s="56"/>
      <c r="E14" s="103"/>
      <c r="F14" s="103"/>
      <c r="G14" s="56"/>
      <c r="H14" s="56"/>
      <c r="I14" s="56"/>
      <c r="J14" s="56"/>
      <c r="K14" s="113"/>
      <c r="L14" s="113"/>
      <c r="M14" s="113"/>
      <c r="N14" s="113"/>
      <c r="O14" s="113"/>
      <c r="P14" s="113"/>
      <c r="Q14" s="113"/>
    </row>
    <row r="15" spans="1:10" ht="15">
      <c r="A15" s="327" t="s">
        <v>110</v>
      </c>
      <c r="B15" s="327"/>
      <c r="C15" s="327"/>
      <c r="D15" s="327"/>
      <c r="E15" s="327"/>
      <c r="F15" s="327"/>
      <c r="G15" s="327"/>
      <c r="H15" s="327"/>
      <c r="I15" s="56"/>
      <c r="J15" s="56"/>
    </row>
    <row r="16" spans="1:10" ht="26.25" customHeight="1">
      <c r="A16" s="330" t="s">
        <v>111</v>
      </c>
      <c r="B16" s="330"/>
      <c r="C16" s="330"/>
      <c r="D16" s="330"/>
      <c r="E16" s="330"/>
      <c r="F16" s="330"/>
      <c r="G16" s="330"/>
      <c r="H16" s="330"/>
      <c r="I16" s="56"/>
      <c r="J16" s="56"/>
    </row>
    <row r="17" spans="1:10" ht="24.75" customHeight="1">
      <c r="A17" s="328" t="s">
        <v>112</v>
      </c>
      <c r="B17" s="329"/>
      <c r="C17" s="329"/>
      <c r="D17" s="329"/>
      <c r="E17" s="329"/>
      <c r="F17" s="329"/>
      <c r="G17" s="329"/>
      <c r="H17" s="329"/>
      <c r="I17" s="56"/>
      <c r="J17" s="56"/>
    </row>
    <row r="18" spans="1:10" ht="14.25">
      <c r="A18" s="114"/>
      <c r="B18" s="114"/>
      <c r="C18" s="114"/>
      <c r="D18" s="114"/>
      <c r="E18" s="114"/>
      <c r="F18" s="114"/>
      <c r="G18" s="114"/>
      <c r="H18" s="114"/>
      <c r="I18" s="56"/>
      <c r="J18" s="56"/>
    </row>
    <row r="19" spans="1:10" ht="14.25">
      <c r="A19" s="56"/>
      <c r="B19" s="56"/>
      <c r="C19" s="56"/>
      <c r="D19" s="56"/>
      <c r="E19" s="56"/>
      <c r="F19" s="56"/>
      <c r="G19" s="56"/>
      <c r="H19" s="56"/>
      <c r="I19" s="56"/>
      <c r="J19" s="56"/>
    </row>
    <row r="20" spans="1:10" ht="34.5" customHeight="1">
      <c r="A20" s="320" t="s">
        <v>113</v>
      </c>
      <c r="B20" s="321"/>
      <c r="C20" s="321"/>
      <c r="D20" s="321"/>
      <c r="E20" s="56"/>
      <c r="F20" s="56"/>
      <c r="G20" s="56"/>
      <c r="H20" s="56"/>
      <c r="I20" s="56"/>
      <c r="J20" s="56"/>
    </row>
    <row r="21" spans="1:10" ht="34.5" customHeight="1">
      <c r="A21" s="320"/>
      <c r="B21" s="322" t="s">
        <v>114</v>
      </c>
      <c r="C21" s="322"/>
      <c r="D21" s="322"/>
      <c r="E21" s="56"/>
      <c r="F21" s="56"/>
      <c r="G21" s="56"/>
      <c r="H21" s="56"/>
      <c r="I21" s="56"/>
      <c r="J21" s="56"/>
    </row>
    <row r="22" spans="1:10" ht="34.5" customHeight="1">
      <c r="A22" s="320"/>
      <c r="B22" s="115"/>
      <c r="C22" s="115"/>
      <c r="D22" s="115"/>
      <c r="E22" s="56"/>
      <c r="F22" s="323"/>
      <c r="G22" s="323"/>
      <c r="H22" s="56"/>
      <c r="I22" s="56"/>
      <c r="J22" s="56"/>
    </row>
    <row r="23" spans="1:10" ht="34.5" customHeight="1">
      <c r="A23" s="320"/>
      <c r="B23" s="322" t="s">
        <v>115</v>
      </c>
      <c r="C23" s="322"/>
      <c r="D23" s="322"/>
      <c r="E23" s="56"/>
      <c r="F23" s="322" t="s">
        <v>116</v>
      </c>
      <c r="G23" s="322"/>
      <c r="H23" s="56"/>
      <c r="I23" s="56"/>
      <c r="J23" s="56"/>
    </row>
    <row r="24" spans="1:10" ht="14.25">
      <c r="A24" s="56"/>
      <c r="B24" s="116"/>
      <c r="C24" s="116"/>
      <c r="D24" s="116"/>
      <c r="E24" s="56"/>
      <c r="F24" s="56"/>
      <c r="G24" s="116"/>
      <c r="H24" s="56"/>
      <c r="I24" s="56"/>
      <c r="J24" s="117"/>
    </row>
    <row r="25" spans="1:10" ht="34.5" customHeight="1">
      <c r="A25" s="320" t="s">
        <v>117</v>
      </c>
      <c r="B25" s="321"/>
      <c r="C25" s="321"/>
      <c r="D25" s="321"/>
      <c r="E25" s="56"/>
      <c r="F25" s="56"/>
      <c r="G25" s="56"/>
      <c r="H25" s="56"/>
      <c r="I25" s="56"/>
      <c r="J25" s="56"/>
    </row>
    <row r="26" spans="1:10" ht="34.5" customHeight="1">
      <c r="A26" s="320"/>
      <c r="B26" s="322" t="s">
        <v>114</v>
      </c>
      <c r="C26" s="322"/>
      <c r="D26" s="322"/>
      <c r="E26" s="56"/>
      <c r="F26" s="56"/>
      <c r="G26" s="56"/>
      <c r="H26" s="56"/>
      <c r="I26" s="56"/>
      <c r="J26" s="56"/>
    </row>
    <row r="27" spans="1:10" ht="34.5" customHeight="1">
      <c r="A27" s="320"/>
      <c r="B27" s="115"/>
      <c r="C27" s="115"/>
      <c r="D27" s="115"/>
      <c r="E27" s="56"/>
      <c r="F27" s="323"/>
      <c r="G27" s="323"/>
      <c r="H27" s="56"/>
      <c r="I27" s="56"/>
      <c r="J27" s="56"/>
    </row>
    <row r="28" spans="1:10" ht="34.5" customHeight="1">
      <c r="A28" s="320"/>
      <c r="B28" s="324" t="s">
        <v>115</v>
      </c>
      <c r="C28" s="322"/>
      <c r="D28" s="322"/>
      <c r="E28" s="56"/>
      <c r="F28" s="322" t="s">
        <v>116</v>
      </c>
      <c r="G28" s="322"/>
      <c r="H28" s="56"/>
      <c r="I28" s="56"/>
      <c r="J28" s="56"/>
    </row>
    <row r="29" spans="1:10" ht="14.25">
      <c r="A29" s="56"/>
      <c r="B29" s="56"/>
      <c r="C29" s="56"/>
      <c r="D29" s="56"/>
      <c r="E29" s="56"/>
      <c r="F29" s="56"/>
      <c r="G29" s="56"/>
      <c r="H29" s="56"/>
      <c r="I29" s="56"/>
      <c r="J29" s="56"/>
    </row>
    <row r="30" spans="1:10" ht="34.5" customHeight="1">
      <c r="A30" s="320" t="s">
        <v>150</v>
      </c>
      <c r="B30" s="321"/>
      <c r="C30" s="321"/>
      <c r="D30" s="321"/>
      <c r="E30" s="56"/>
      <c r="F30" s="56"/>
      <c r="G30" s="56"/>
      <c r="H30" s="56"/>
      <c r="I30" s="56"/>
      <c r="J30" s="56"/>
    </row>
    <row r="31" spans="1:10" ht="34.5" customHeight="1">
      <c r="A31" s="320"/>
      <c r="B31" s="322" t="s">
        <v>114</v>
      </c>
      <c r="C31" s="322"/>
      <c r="D31" s="322"/>
      <c r="E31" s="56"/>
      <c r="F31" s="56"/>
      <c r="G31" s="56"/>
      <c r="H31" s="56"/>
      <c r="I31" s="56"/>
      <c r="J31" s="56"/>
    </row>
    <row r="32" spans="1:10" ht="34.5" customHeight="1">
      <c r="A32" s="320"/>
      <c r="B32" s="115"/>
      <c r="C32" s="115"/>
      <c r="D32" s="115"/>
      <c r="E32" s="56"/>
      <c r="F32" s="323"/>
      <c r="G32" s="323"/>
      <c r="H32" s="56"/>
      <c r="I32" s="56"/>
      <c r="J32" s="56"/>
    </row>
    <row r="33" spans="1:10" ht="34.5" customHeight="1">
      <c r="A33" s="320"/>
      <c r="B33" s="324" t="s">
        <v>115</v>
      </c>
      <c r="C33" s="322"/>
      <c r="D33" s="322"/>
      <c r="E33" s="56"/>
      <c r="F33" s="322" t="s">
        <v>116</v>
      </c>
      <c r="G33" s="322"/>
      <c r="H33" s="56"/>
      <c r="I33" s="56"/>
      <c r="J33" s="56"/>
    </row>
    <row r="34" spans="1:10" ht="14.25">
      <c r="A34" s="319"/>
      <c r="B34" s="319"/>
      <c r="C34" s="319"/>
      <c r="D34" s="319"/>
      <c r="E34" s="319"/>
      <c r="F34" s="319"/>
      <c r="G34" s="319"/>
      <c r="H34" s="319"/>
      <c r="I34" s="56"/>
      <c r="J34" s="56"/>
    </row>
  </sheetData>
  <sheetProtection/>
  <mergeCells count="32">
    <mergeCell ref="E10:H10"/>
    <mergeCell ref="G11:H11"/>
    <mergeCell ref="G12:H12"/>
    <mergeCell ref="A1:H1"/>
    <mergeCell ref="A6:C6"/>
    <mergeCell ref="E6:H6"/>
    <mergeCell ref="G7:H7"/>
    <mergeCell ref="G8:H8"/>
    <mergeCell ref="G9:H9"/>
    <mergeCell ref="G13:H13"/>
    <mergeCell ref="A15:H15"/>
    <mergeCell ref="A17:H17"/>
    <mergeCell ref="A20:A23"/>
    <mergeCell ref="B20:D20"/>
    <mergeCell ref="B21:D21"/>
    <mergeCell ref="F22:G22"/>
    <mergeCell ref="B23:D23"/>
    <mergeCell ref="F23:G23"/>
    <mergeCell ref="A16:H16"/>
    <mergeCell ref="A25:A28"/>
    <mergeCell ref="B25:D25"/>
    <mergeCell ref="B26:D26"/>
    <mergeCell ref="F27:G27"/>
    <mergeCell ref="B28:D28"/>
    <mergeCell ref="F28:G28"/>
    <mergeCell ref="A34:H34"/>
    <mergeCell ref="A30:A33"/>
    <mergeCell ref="B30:D30"/>
    <mergeCell ref="B31:D31"/>
    <mergeCell ref="F32:G32"/>
    <mergeCell ref="B33:D33"/>
    <mergeCell ref="F33:G33"/>
  </mergeCell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Q62"/>
  <sheetViews>
    <sheetView zoomScalePageLayoutView="0" workbookViewId="0" topLeftCell="A1">
      <selection activeCell="O61" sqref="O61"/>
    </sheetView>
  </sheetViews>
  <sheetFormatPr defaultColWidth="9.140625" defaultRowHeight="12.75"/>
  <cols>
    <col min="1" max="1" width="4.00390625" style="71" customWidth="1"/>
    <col min="2" max="2" width="11.00390625" style="71" customWidth="1"/>
    <col min="3" max="3" width="15.140625" style="71" customWidth="1"/>
    <col min="4" max="4" width="10.7109375" style="71" bestFit="1" customWidth="1"/>
    <col min="5" max="5" width="11.00390625" style="71" customWidth="1"/>
    <col min="6" max="6" width="12.00390625" style="71" customWidth="1"/>
    <col min="7" max="7" width="11.7109375" style="71" bestFit="1" customWidth="1"/>
    <col min="8" max="8" width="12.28125" style="71" customWidth="1"/>
    <col min="9" max="9" width="10.28125" style="71" customWidth="1"/>
    <col min="10" max="10" width="8.57421875" style="71" customWidth="1"/>
    <col min="11" max="11" width="9.140625" style="71" customWidth="1"/>
    <col min="12" max="12" width="15.57421875" style="71" customWidth="1"/>
    <col min="13" max="16" width="9.140625" style="71" customWidth="1"/>
    <col min="17" max="17" width="19.57421875" style="71" customWidth="1"/>
    <col min="18" max="16384" width="9.140625" style="71" customWidth="1"/>
  </cols>
  <sheetData>
    <row r="1" spans="1:10" s="56" customFormat="1" ht="15">
      <c r="A1" s="349" t="s">
        <v>118</v>
      </c>
      <c r="B1" s="349"/>
      <c r="C1" s="349"/>
      <c r="D1" s="349"/>
      <c r="E1" s="349"/>
      <c r="F1" s="349"/>
      <c r="G1" s="349"/>
      <c r="H1" s="349"/>
      <c r="I1" s="349"/>
      <c r="J1" s="349"/>
    </row>
    <row r="2" spans="1:10" ht="14.25">
      <c r="A2" s="350" t="s">
        <v>119</v>
      </c>
      <c r="B2" s="350"/>
      <c r="C2" s="350"/>
      <c r="D2" s="350"/>
      <c r="E2" s="350"/>
      <c r="F2" s="350"/>
      <c r="G2" s="350"/>
      <c r="H2" s="350"/>
      <c r="I2" s="350"/>
      <c r="J2" s="350"/>
    </row>
    <row r="3" ht="14.25">
      <c r="D3" s="72"/>
    </row>
    <row r="4" spans="1:16" ht="15">
      <c r="A4" s="73" t="s">
        <v>120</v>
      </c>
      <c r="B4" s="74"/>
      <c r="C4" s="74"/>
      <c r="D4" s="74"/>
      <c r="E4" s="74"/>
      <c r="F4" s="74"/>
      <c r="G4" s="336"/>
      <c r="H4" s="336"/>
      <c r="I4" s="336"/>
      <c r="J4" s="336"/>
      <c r="L4" s="336"/>
      <c r="M4" s="336"/>
      <c r="N4" s="336"/>
      <c r="O4" s="336"/>
      <c r="P4" s="336"/>
    </row>
    <row r="5" spans="1:10" ht="14.25">
      <c r="A5" s="337" t="s">
        <v>121</v>
      </c>
      <c r="B5" s="337"/>
      <c r="C5" s="337"/>
      <c r="D5" s="337"/>
      <c r="E5" s="337"/>
      <c r="F5" s="337"/>
      <c r="G5" s="337"/>
      <c r="H5" s="337"/>
      <c r="I5" s="337"/>
      <c r="J5" s="337"/>
    </row>
    <row r="6" spans="1:10" ht="63.75" customHeight="1">
      <c r="A6" s="341"/>
      <c r="B6" s="342"/>
      <c r="C6" s="342"/>
      <c r="D6" s="342"/>
      <c r="E6" s="342"/>
      <c r="F6" s="342"/>
      <c r="G6" s="342"/>
      <c r="H6" s="342"/>
      <c r="I6" s="342"/>
      <c r="J6" s="343"/>
    </row>
    <row r="7" spans="1:10" ht="14.25">
      <c r="A7" s="74"/>
      <c r="B7" s="74"/>
      <c r="C7" s="74"/>
      <c r="D7" s="74"/>
      <c r="E7" s="74"/>
      <c r="F7" s="74"/>
      <c r="G7" s="74"/>
      <c r="H7" s="74"/>
      <c r="I7" s="74"/>
      <c r="J7" s="74"/>
    </row>
    <row r="8" spans="1:14" s="78" customFormat="1" ht="14.25" hidden="1">
      <c r="A8" s="338">
        <v>0</v>
      </c>
      <c r="B8" s="338"/>
      <c r="C8" s="338"/>
      <c r="D8" s="338"/>
      <c r="E8" s="75">
        <v>0</v>
      </c>
      <c r="F8" s="76">
        <v>0</v>
      </c>
      <c r="G8" s="76">
        <v>0</v>
      </c>
      <c r="H8" s="77" t="str">
        <f>IF(G8&gt;0,((G8-F8)/F8),"n/a")</f>
        <v>n/a</v>
      </c>
      <c r="I8" s="339" t="s">
        <v>163</v>
      </c>
      <c r="J8" s="340"/>
      <c r="L8" s="79"/>
      <c r="M8" s="79"/>
      <c r="N8" s="79"/>
    </row>
    <row r="9" spans="1:14" s="78" customFormat="1" ht="14.25" hidden="1">
      <c r="A9" s="338">
        <v>0</v>
      </c>
      <c r="B9" s="338"/>
      <c r="C9" s="338"/>
      <c r="D9" s="338"/>
      <c r="E9" s="75">
        <v>0</v>
      </c>
      <c r="F9" s="76">
        <v>0</v>
      </c>
      <c r="G9" s="76">
        <v>0</v>
      </c>
      <c r="H9" s="77" t="str">
        <f>IF(G9&gt;0,((G9-F9)/F9),"n/a")</f>
        <v>n/a</v>
      </c>
      <c r="I9" s="339" t="s">
        <v>163</v>
      </c>
      <c r="J9" s="340"/>
      <c r="L9" s="79"/>
      <c r="M9" s="79"/>
      <c r="N9" s="79"/>
    </row>
    <row r="10" spans="1:14" s="78" customFormat="1" ht="14.25" hidden="1">
      <c r="A10" s="338">
        <v>0</v>
      </c>
      <c r="B10" s="338"/>
      <c r="C10" s="338"/>
      <c r="D10" s="338"/>
      <c r="E10" s="75">
        <v>0</v>
      </c>
      <c r="F10" s="76">
        <v>0</v>
      </c>
      <c r="G10" s="76">
        <v>0</v>
      </c>
      <c r="H10" s="77" t="str">
        <f>IF(G10&gt;0,((G10-F10)/F10),"n/a")</f>
        <v>n/a</v>
      </c>
      <c r="I10" s="339" t="s">
        <v>163</v>
      </c>
      <c r="J10" s="340"/>
      <c r="L10" s="79"/>
      <c r="M10" s="79"/>
      <c r="N10" s="79"/>
    </row>
    <row r="11" spans="1:14" s="78" customFormat="1" ht="14.25">
      <c r="A11" s="80"/>
      <c r="B11" s="80"/>
      <c r="C11" s="80"/>
      <c r="D11" s="81"/>
      <c r="E11" s="82"/>
      <c r="F11" s="82"/>
      <c r="G11" s="81"/>
      <c r="H11" s="83"/>
      <c r="I11" s="82"/>
      <c r="J11" s="82"/>
      <c r="L11" s="79"/>
      <c r="M11" s="79"/>
      <c r="N11" s="79"/>
    </row>
    <row r="12" spans="1:14" s="78" customFormat="1" ht="15">
      <c r="A12" s="344" t="s">
        <v>122</v>
      </c>
      <c r="B12" s="344"/>
      <c r="C12" s="344"/>
      <c r="D12" s="344"/>
      <c r="E12" s="344"/>
      <c r="F12" s="344"/>
      <c r="G12" s="344"/>
      <c r="H12" s="344"/>
      <c r="I12" s="344"/>
      <c r="J12" s="344"/>
      <c r="L12" s="79"/>
      <c r="M12" s="79"/>
      <c r="N12" s="79"/>
    </row>
    <row r="13" spans="1:12" s="78" customFormat="1" ht="14.25">
      <c r="A13" s="345" t="s">
        <v>123</v>
      </c>
      <c r="B13" s="345"/>
      <c r="C13" s="345"/>
      <c r="D13" s="345"/>
      <c r="E13" s="345"/>
      <c r="F13" s="345"/>
      <c r="G13" s="345"/>
      <c r="H13" s="345"/>
      <c r="I13" s="345"/>
      <c r="J13" s="345"/>
      <c r="L13" s="84"/>
    </row>
    <row r="14" spans="1:12" s="78" customFormat="1" ht="14.25">
      <c r="A14" s="74"/>
      <c r="B14" s="74"/>
      <c r="C14" s="74"/>
      <c r="D14" s="74"/>
      <c r="E14" s="74"/>
      <c r="F14" s="74"/>
      <c r="G14" s="85"/>
      <c r="H14" s="85"/>
      <c r="I14" s="85"/>
      <c r="J14" s="85"/>
      <c r="L14" s="86"/>
    </row>
    <row r="15" spans="1:10" s="78" customFormat="1" ht="60.75" customHeight="1">
      <c r="A15" s="341"/>
      <c r="B15" s="342"/>
      <c r="C15" s="342"/>
      <c r="D15" s="342"/>
      <c r="E15" s="342"/>
      <c r="F15" s="342"/>
      <c r="G15" s="342"/>
      <c r="H15" s="342"/>
      <c r="I15" s="342"/>
      <c r="J15" s="343"/>
    </row>
    <row r="16" spans="1:10" s="78" customFormat="1" ht="14.25">
      <c r="A16" s="74"/>
      <c r="B16" s="74"/>
      <c r="C16" s="74"/>
      <c r="D16" s="74"/>
      <c r="E16" s="74"/>
      <c r="F16" s="74"/>
      <c r="G16" s="85"/>
      <c r="H16" s="85"/>
      <c r="I16" s="85"/>
      <c r="J16" s="85"/>
    </row>
    <row r="17" spans="1:14" ht="15">
      <c r="A17" s="51" t="s">
        <v>124</v>
      </c>
      <c r="B17" s="74"/>
      <c r="C17" s="74"/>
      <c r="D17" s="74"/>
      <c r="E17" s="74"/>
      <c r="F17" s="74"/>
      <c r="G17" s="85"/>
      <c r="H17" s="85"/>
      <c r="I17" s="85"/>
      <c r="J17" s="85"/>
      <c r="L17" s="87"/>
      <c r="M17" s="87"/>
      <c r="N17" s="87"/>
    </row>
    <row r="18" spans="1:14" ht="14.25">
      <c r="A18" s="88" t="s">
        <v>125</v>
      </c>
      <c r="B18" s="74"/>
      <c r="C18" s="74"/>
      <c r="D18" s="74"/>
      <c r="E18" s="74"/>
      <c r="F18" s="74"/>
      <c r="G18" s="85"/>
      <c r="H18" s="85"/>
      <c r="I18" s="85"/>
      <c r="J18" s="85"/>
      <c r="L18" s="87"/>
      <c r="M18" s="87"/>
      <c r="N18" s="87"/>
    </row>
    <row r="19" spans="1:14" ht="14.25">
      <c r="A19" s="74"/>
      <c r="B19" s="74"/>
      <c r="C19" s="74"/>
      <c r="D19" s="74"/>
      <c r="E19" s="74"/>
      <c r="F19" s="74"/>
      <c r="G19" s="85"/>
      <c r="H19" s="85"/>
      <c r="I19" s="85"/>
      <c r="J19" s="85"/>
      <c r="L19" s="87"/>
      <c r="M19" s="87"/>
      <c r="N19" s="87"/>
    </row>
    <row r="20" spans="1:14" ht="12.75" customHeight="1">
      <c r="A20" s="74"/>
      <c r="B20" s="74"/>
      <c r="C20" s="74"/>
      <c r="D20" s="89"/>
      <c r="E20" s="74"/>
      <c r="F20" s="74"/>
      <c r="G20" s="85"/>
      <c r="H20" s="85"/>
      <c r="I20" s="85"/>
      <c r="J20" s="85"/>
      <c r="L20" s="87"/>
      <c r="M20" s="87"/>
      <c r="N20" s="87"/>
    </row>
    <row r="21" spans="1:10" s="78" customFormat="1" ht="14.25">
      <c r="A21" s="74"/>
      <c r="B21" s="74"/>
      <c r="C21" s="74"/>
      <c r="D21" s="74"/>
      <c r="E21" s="74"/>
      <c r="F21" s="74"/>
      <c r="G21" s="85"/>
      <c r="H21" s="85"/>
      <c r="I21" s="85"/>
      <c r="J21" s="85"/>
    </row>
    <row r="22" spans="1:14" ht="15">
      <c r="A22" s="90" t="s">
        <v>126</v>
      </c>
      <c r="B22" s="74"/>
      <c r="C22" s="74"/>
      <c r="D22" s="74"/>
      <c r="E22" s="74"/>
      <c r="F22" s="74"/>
      <c r="G22" s="85"/>
      <c r="H22" s="85"/>
      <c r="I22" s="85"/>
      <c r="J22" s="85"/>
      <c r="L22" s="87"/>
      <c r="M22" s="87"/>
      <c r="N22" s="87"/>
    </row>
    <row r="23" spans="1:14" ht="14.25">
      <c r="A23" s="88" t="s">
        <v>127</v>
      </c>
      <c r="B23" s="74"/>
      <c r="C23" s="74"/>
      <c r="D23" s="74"/>
      <c r="E23" s="74"/>
      <c r="F23" s="74"/>
      <c r="G23" s="85"/>
      <c r="H23" s="85"/>
      <c r="I23" s="85"/>
      <c r="J23" s="85"/>
      <c r="L23" s="87"/>
      <c r="M23" s="87"/>
      <c r="N23" s="87"/>
    </row>
    <row r="24" spans="1:14" ht="14.25">
      <c r="A24" s="74"/>
      <c r="B24" s="74"/>
      <c r="C24" s="74"/>
      <c r="D24" s="74"/>
      <c r="E24" s="74"/>
      <c r="F24" s="74"/>
      <c r="G24" s="85"/>
      <c r="H24" s="85"/>
      <c r="I24" s="85"/>
      <c r="J24" s="85"/>
      <c r="L24" s="87"/>
      <c r="M24" s="87"/>
      <c r="N24" s="87"/>
    </row>
    <row r="25" spans="1:14" ht="14.25">
      <c r="A25" s="74"/>
      <c r="B25" s="74"/>
      <c r="C25" s="74"/>
      <c r="D25" s="89"/>
      <c r="E25" s="74"/>
      <c r="F25" s="74"/>
      <c r="G25" s="85"/>
      <c r="H25" s="85"/>
      <c r="I25" s="85"/>
      <c r="J25" s="85"/>
      <c r="L25" s="87"/>
      <c r="M25" s="87"/>
      <c r="N25" s="87"/>
    </row>
    <row r="26" spans="1:14" ht="15">
      <c r="A26" s="344" t="s">
        <v>128</v>
      </c>
      <c r="B26" s="344"/>
      <c r="C26" s="344"/>
      <c r="D26" s="344"/>
      <c r="E26" s="344"/>
      <c r="F26" s="344"/>
      <c r="G26" s="344"/>
      <c r="H26" s="344"/>
      <c r="I26" s="344"/>
      <c r="J26" s="344"/>
      <c r="L26" s="87"/>
      <c r="M26" s="87"/>
      <c r="N26" s="87"/>
    </row>
    <row r="27" spans="1:14" ht="12.75" customHeight="1">
      <c r="A27" s="346" t="s">
        <v>129</v>
      </c>
      <c r="B27" s="346"/>
      <c r="C27" s="346"/>
      <c r="D27" s="346"/>
      <c r="E27" s="346"/>
      <c r="F27" s="346"/>
      <c r="G27" s="346"/>
      <c r="H27" s="346"/>
      <c r="I27" s="346"/>
      <c r="J27" s="346"/>
      <c r="L27" s="87"/>
      <c r="M27" s="87"/>
      <c r="N27" s="87"/>
    </row>
    <row r="28" spans="1:14" ht="12.75" customHeight="1">
      <c r="A28" s="74"/>
      <c r="B28" s="74"/>
      <c r="C28" s="74"/>
      <c r="D28" s="74"/>
      <c r="E28" s="74"/>
      <c r="F28" s="74"/>
      <c r="G28" s="74"/>
      <c r="H28" s="74"/>
      <c r="I28" s="74"/>
      <c r="J28" s="74"/>
      <c r="L28" s="87"/>
      <c r="M28" s="87"/>
      <c r="N28" s="87"/>
    </row>
    <row r="29" spans="1:17" ht="12.75" customHeight="1">
      <c r="A29" s="74"/>
      <c r="B29" s="74"/>
      <c r="C29" s="74"/>
      <c r="D29" s="74"/>
      <c r="E29" s="74"/>
      <c r="F29" s="74"/>
      <c r="G29" s="74"/>
      <c r="H29" s="74"/>
      <c r="I29" s="74"/>
      <c r="J29" s="74"/>
      <c r="L29" s="87"/>
      <c r="M29" s="87"/>
      <c r="N29" s="87"/>
      <c r="Q29" s="91"/>
    </row>
    <row r="30" spans="1:17" ht="12.75" customHeight="1">
      <c r="A30" s="74"/>
      <c r="B30" s="74"/>
      <c r="C30" s="74"/>
      <c r="D30" s="74"/>
      <c r="E30" s="74"/>
      <c r="F30" s="74"/>
      <c r="G30" s="74"/>
      <c r="H30" s="74"/>
      <c r="I30" s="74"/>
      <c r="J30" s="74"/>
      <c r="L30" s="87"/>
      <c r="M30" s="87"/>
      <c r="N30" s="87"/>
      <c r="Q30" s="91"/>
    </row>
    <row r="31" spans="1:17" ht="12.75" customHeight="1">
      <c r="A31" s="88" t="s">
        <v>130</v>
      </c>
      <c r="B31" s="74"/>
      <c r="C31" s="74"/>
      <c r="D31" s="74"/>
      <c r="E31" s="74"/>
      <c r="F31" s="74"/>
      <c r="G31" s="74"/>
      <c r="H31" s="74"/>
      <c r="I31" s="74"/>
      <c r="J31" s="74"/>
      <c r="L31" s="87"/>
      <c r="M31" s="87"/>
      <c r="N31" s="87"/>
      <c r="Q31" s="91"/>
    </row>
    <row r="32" spans="1:17" ht="14.25">
      <c r="A32" s="74"/>
      <c r="B32" s="74"/>
      <c r="C32" s="92" t="s">
        <v>131</v>
      </c>
      <c r="D32" s="93"/>
      <c r="E32" s="74"/>
      <c r="F32" s="74"/>
      <c r="G32" s="74"/>
      <c r="H32" s="74"/>
      <c r="I32" s="74"/>
      <c r="J32" s="74"/>
      <c r="L32" s="87"/>
      <c r="M32" s="87"/>
      <c r="N32" s="87"/>
      <c r="Q32" s="91"/>
    </row>
    <row r="33" spans="1:17" ht="14.25">
      <c r="A33" s="74"/>
      <c r="B33" s="74"/>
      <c r="C33" s="92"/>
      <c r="D33" s="74"/>
      <c r="E33" s="74"/>
      <c r="F33" s="74"/>
      <c r="G33" s="74"/>
      <c r="H33" s="74"/>
      <c r="I33" s="74"/>
      <c r="J33" s="74"/>
      <c r="L33" s="87"/>
      <c r="M33" s="87"/>
      <c r="N33" s="87"/>
      <c r="Q33" s="91"/>
    </row>
    <row r="34" spans="1:17" ht="14.25">
      <c r="A34" s="74"/>
      <c r="B34" s="74"/>
      <c r="C34" s="92" t="s">
        <v>131</v>
      </c>
      <c r="D34" s="93"/>
      <c r="E34" s="74"/>
      <c r="F34" s="74"/>
      <c r="G34" s="74"/>
      <c r="H34" s="74"/>
      <c r="I34" s="74"/>
      <c r="J34" s="74"/>
      <c r="L34" s="87"/>
      <c r="M34" s="87"/>
      <c r="N34" s="87"/>
      <c r="Q34" s="91"/>
    </row>
    <row r="35" spans="1:17" ht="14.25">
      <c r="A35" s="74"/>
      <c r="B35" s="74"/>
      <c r="C35" s="92"/>
      <c r="D35" s="74"/>
      <c r="E35" s="74"/>
      <c r="F35" s="74"/>
      <c r="G35" s="74"/>
      <c r="H35" s="74"/>
      <c r="I35" s="74"/>
      <c r="J35" s="74"/>
      <c r="L35" s="87"/>
      <c r="M35" s="87"/>
      <c r="N35" s="87"/>
      <c r="Q35" s="91"/>
    </row>
    <row r="36" spans="1:17" ht="14.25">
      <c r="A36" s="74"/>
      <c r="B36" s="74"/>
      <c r="C36" s="92" t="s">
        <v>131</v>
      </c>
      <c r="D36" s="93"/>
      <c r="E36" s="74"/>
      <c r="F36" s="74"/>
      <c r="G36" s="74"/>
      <c r="H36" s="74"/>
      <c r="I36" s="74"/>
      <c r="J36" s="74"/>
      <c r="L36" s="87"/>
      <c r="M36" s="87"/>
      <c r="N36" s="87"/>
      <c r="Q36" s="91"/>
    </row>
    <row r="37" spans="1:17" ht="12.75" customHeight="1">
      <c r="A37" s="74"/>
      <c r="B37" s="74"/>
      <c r="C37" s="74"/>
      <c r="D37" s="74"/>
      <c r="E37" s="74"/>
      <c r="F37" s="74"/>
      <c r="G37" s="74"/>
      <c r="H37" s="74"/>
      <c r="I37" s="74"/>
      <c r="J37" s="74"/>
      <c r="L37" s="87"/>
      <c r="M37" s="87"/>
      <c r="N37" s="87"/>
      <c r="Q37" s="91"/>
    </row>
    <row r="38" spans="1:17" ht="12.75" customHeight="1">
      <c r="A38" s="88" t="s">
        <v>132</v>
      </c>
      <c r="B38" s="74"/>
      <c r="C38" s="74"/>
      <c r="D38" s="74"/>
      <c r="E38" s="74"/>
      <c r="F38" s="74"/>
      <c r="G38" s="74"/>
      <c r="H38" s="74"/>
      <c r="I38" s="74"/>
      <c r="J38" s="74"/>
      <c r="L38" s="87"/>
      <c r="M38" s="87"/>
      <c r="N38" s="87"/>
      <c r="Q38" s="91"/>
    </row>
    <row r="39" spans="1:17" ht="14.25">
      <c r="A39" s="74"/>
      <c r="B39" s="74"/>
      <c r="C39" s="92" t="s">
        <v>133</v>
      </c>
      <c r="D39" s="93" t="s">
        <v>134</v>
      </c>
      <c r="E39" s="74"/>
      <c r="F39" s="74"/>
      <c r="G39" s="74"/>
      <c r="H39" s="74"/>
      <c r="I39" s="74"/>
      <c r="J39" s="74"/>
      <c r="L39" s="87"/>
      <c r="M39" s="87"/>
      <c r="N39" s="87"/>
      <c r="Q39" s="91"/>
    </row>
    <row r="40" spans="1:17" ht="12.75" customHeight="1">
      <c r="A40" s="74"/>
      <c r="B40" s="74"/>
      <c r="C40" s="92"/>
      <c r="D40" s="74"/>
      <c r="E40" s="74"/>
      <c r="F40" s="74"/>
      <c r="G40" s="74"/>
      <c r="H40" s="74"/>
      <c r="I40" s="74"/>
      <c r="J40" s="74"/>
      <c r="L40" s="87"/>
      <c r="M40" s="87"/>
      <c r="N40" s="87"/>
      <c r="Q40" s="91"/>
    </row>
    <row r="41" spans="1:17" ht="14.25">
      <c r="A41" s="74"/>
      <c r="B41" s="74"/>
      <c r="C41" s="92" t="s">
        <v>135</v>
      </c>
      <c r="D41" s="93" t="s">
        <v>134</v>
      </c>
      <c r="E41" s="74"/>
      <c r="F41" s="74"/>
      <c r="G41" s="74"/>
      <c r="H41" s="74"/>
      <c r="I41" s="74"/>
      <c r="J41" s="74"/>
      <c r="L41" s="87"/>
      <c r="M41" s="87"/>
      <c r="N41" s="87"/>
      <c r="Q41" s="91"/>
    </row>
    <row r="42" spans="1:17" ht="12.75" customHeight="1">
      <c r="A42" s="74"/>
      <c r="B42" s="74"/>
      <c r="C42" s="74"/>
      <c r="D42" s="74"/>
      <c r="E42" s="74"/>
      <c r="F42" s="74"/>
      <c r="G42" s="74"/>
      <c r="H42" s="74"/>
      <c r="I42" s="74"/>
      <c r="J42" s="74"/>
      <c r="L42" s="87"/>
      <c r="M42" s="87"/>
      <c r="N42" s="87"/>
      <c r="Q42" s="91"/>
    </row>
    <row r="43" spans="1:17" ht="14.25">
      <c r="A43" s="347" t="s">
        <v>136</v>
      </c>
      <c r="B43" s="347"/>
      <c r="C43" s="347"/>
      <c r="D43" s="347"/>
      <c r="E43" s="347"/>
      <c r="F43" s="347"/>
      <c r="G43" s="347"/>
      <c r="H43" s="347"/>
      <c r="I43" s="347"/>
      <c r="J43" s="347"/>
      <c r="L43" s="87"/>
      <c r="M43" s="87"/>
      <c r="N43" s="87"/>
      <c r="Q43" s="91"/>
    </row>
    <row r="44" spans="1:17" ht="14.25">
      <c r="A44" s="74"/>
      <c r="B44" s="74" t="s">
        <v>131</v>
      </c>
      <c r="C44" s="93"/>
      <c r="D44" s="74"/>
      <c r="E44" s="74"/>
      <c r="F44" s="74"/>
      <c r="G44" s="74"/>
      <c r="H44" s="74"/>
      <c r="I44" s="74"/>
      <c r="J44" s="74"/>
      <c r="L44" s="87"/>
      <c r="M44" s="87"/>
      <c r="N44" s="87"/>
      <c r="Q44" s="91"/>
    </row>
    <row r="45" spans="1:17" ht="12.75" customHeight="1">
      <c r="A45" s="74"/>
      <c r="B45" s="74"/>
      <c r="C45" s="94"/>
      <c r="D45" s="74"/>
      <c r="E45" s="74"/>
      <c r="F45" s="74"/>
      <c r="G45" s="74"/>
      <c r="H45" s="74"/>
      <c r="I45" s="74"/>
      <c r="J45" s="74"/>
      <c r="L45" s="87"/>
      <c r="M45" s="87"/>
      <c r="N45" s="87"/>
      <c r="Q45" s="91"/>
    </row>
    <row r="46" spans="1:17" ht="14.25">
      <c r="A46" s="347" t="s">
        <v>137</v>
      </c>
      <c r="B46" s="347"/>
      <c r="C46" s="347"/>
      <c r="D46" s="347"/>
      <c r="E46" s="347"/>
      <c r="F46" s="347"/>
      <c r="G46" s="347"/>
      <c r="H46" s="347"/>
      <c r="I46" s="347"/>
      <c r="J46" s="347"/>
      <c r="L46" s="87"/>
      <c r="M46" s="87"/>
      <c r="N46" s="87"/>
      <c r="Q46" s="91"/>
    </row>
    <row r="47" spans="1:17" ht="14.25">
      <c r="A47" s="74"/>
      <c r="B47" s="74" t="s">
        <v>131</v>
      </c>
      <c r="C47" s="93"/>
      <c r="D47" s="74"/>
      <c r="E47" s="74"/>
      <c r="F47" s="74"/>
      <c r="G47" s="74"/>
      <c r="H47" s="74"/>
      <c r="I47" s="74"/>
      <c r="J47" s="74"/>
      <c r="L47" s="87"/>
      <c r="M47" s="87"/>
      <c r="N47" s="87"/>
      <c r="Q47" s="91"/>
    </row>
    <row r="48" spans="1:17" ht="14.25">
      <c r="A48" s="74"/>
      <c r="B48" s="74" t="s">
        <v>131</v>
      </c>
      <c r="C48" s="93"/>
      <c r="D48" s="74"/>
      <c r="E48" s="74"/>
      <c r="F48" s="74"/>
      <c r="G48" s="74"/>
      <c r="H48" s="74"/>
      <c r="I48" s="74"/>
      <c r="J48" s="74"/>
      <c r="L48" s="87"/>
      <c r="M48" s="87"/>
      <c r="N48" s="87"/>
      <c r="Q48" s="91"/>
    </row>
    <row r="49" spans="1:17" ht="12.75" customHeight="1">
      <c r="A49" s="74"/>
      <c r="B49" s="74"/>
      <c r="C49" s="94"/>
      <c r="D49" s="74"/>
      <c r="E49" s="74"/>
      <c r="F49" s="74"/>
      <c r="G49" s="74"/>
      <c r="H49" s="74"/>
      <c r="I49" s="74"/>
      <c r="J49" s="74"/>
      <c r="L49" s="87"/>
      <c r="M49" s="87"/>
      <c r="N49" s="87"/>
      <c r="Q49" s="91"/>
    </row>
    <row r="50" spans="1:10" ht="15">
      <c r="A50" s="344" t="s">
        <v>138</v>
      </c>
      <c r="B50" s="344"/>
      <c r="C50" s="344"/>
      <c r="D50" s="344"/>
      <c r="E50" s="344"/>
      <c r="F50" s="344"/>
      <c r="G50" s="344"/>
      <c r="H50" s="344"/>
      <c r="I50" s="344"/>
      <c r="J50" s="344"/>
    </row>
    <row r="51" spans="1:10" ht="73.5" customHeight="1">
      <c r="A51" s="341"/>
      <c r="B51" s="342"/>
      <c r="C51" s="342"/>
      <c r="D51" s="342"/>
      <c r="E51" s="342"/>
      <c r="F51" s="342"/>
      <c r="G51" s="342"/>
      <c r="H51" s="342"/>
      <c r="I51" s="342"/>
      <c r="J51" s="343"/>
    </row>
    <row r="52" spans="1:10" ht="15">
      <c r="A52" s="95"/>
      <c r="B52" s="95"/>
      <c r="C52" s="95"/>
      <c r="D52" s="95"/>
      <c r="E52" s="95"/>
      <c r="F52" s="95"/>
      <c r="G52" s="95"/>
      <c r="H52" s="95"/>
      <c r="I52" s="95"/>
      <c r="J52" s="95"/>
    </row>
    <row r="53" ht="15">
      <c r="A53" s="96" t="s">
        <v>146</v>
      </c>
    </row>
    <row r="54" ht="14.25">
      <c r="A54" s="97" t="s">
        <v>147</v>
      </c>
    </row>
    <row r="55" ht="20.25" customHeight="1"/>
    <row r="56" ht="18.75" customHeight="1"/>
    <row r="57" ht="14.25"/>
    <row r="58" spans="1:10" ht="99" customHeight="1">
      <c r="A58" s="341"/>
      <c r="B58" s="342"/>
      <c r="C58" s="342"/>
      <c r="D58" s="342"/>
      <c r="E58" s="342"/>
      <c r="F58" s="342"/>
      <c r="G58" s="342"/>
      <c r="H58" s="342"/>
      <c r="I58" s="342"/>
      <c r="J58" s="343"/>
    </row>
    <row r="60" ht="15">
      <c r="A60" s="96" t="s">
        <v>161</v>
      </c>
    </row>
    <row r="61" spans="1:10" ht="75.75" customHeight="1">
      <c r="A61" s="348" t="s">
        <v>162</v>
      </c>
      <c r="B61" s="348"/>
      <c r="C61" s="348"/>
      <c r="D61" s="348"/>
      <c r="E61" s="348"/>
      <c r="F61" s="348"/>
      <c r="G61" s="348"/>
      <c r="H61" s="348"/>
      <c r="I61" s="348"/>
      <c r="J61" s="348"/>
    </row>
    <row r="62" spans="1:10" ht="99" customHeight="1">
      <c r="A62" s="341"/>
      <c r="B62" s="342"/>
      <c r="C62" s="342"/>
      <c r="D62" s="342"/>
      <c r="E62" s="342"/>
      <c r="F62" s="342"/>
      <c r="G62" s="342"/>
      <c r="H62" s="342"/>
      <c r="I62" s="342"/>
      <c r="J62" s="343"/>
    </row>
  </sheetData>
  <sheetProtection/>
  <mergeCells count="24">
    <mergeCell ref="A61:J61"/>
    <mergeCell ref="A62:J62"/>
    <mergeCell ref="A1:J1"/>
    <mergeCell ref="A2:J2"/>
    <mergeCell ref="G4:J4"/>
    <mergeCell ref="A10:D10"/>
    <mergeCell ref="I10:J10"/>
    <mergeCell ref="A46:J46"/>
    <mergeCell ref="A50:J50"/>
    <mergeCell ref="A51:J51"/>
    <mergeCell ref="A58:J58"/>
    <mergeCell ref="A12:J12"/>
    <mergeCell ref="A13:J13"/>
    <mergeCell ref="A15:J15"/>
    <mergeCell ref="A26:J26"/>
    <mergeCell ref="A27:J27"/>
    <mergeCell ref="A43:J43"/>
    <mergeCell ref="L4:P4"/>
    <mergeCell ref="A5:J5"/>
    <mergeCell ref="A8:D8"/>
    <mergeCell ref="I8:J8"/>
    <mergeCell ref="A9:D9"/>
    <mergeCell ref="I9:J9"/>
    <mergeCell ref="A6:J6"/>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93"/>
  <sheetViews>
    <sheetView zoomScale="110" zoomScaleNormal="110" zoomScalePageLayoutView="0" workbookViewId="0" topLeftCell="A58">
      <selection activeCell="A25" sqref="A25"/>
    </sheetView>
  </sheetViews>
  <sheetFormatPr defaultColWidth="9.140625" defaultRowHeight="12.75"/>
  <cols>
    <col min="1" max="1" width="3.00390625" style="119" customWidth="1"/>
    <col min="2" max="2" width="47.8515625" style="119" customWidth="1"/>
    <col min="3" max="3" width="17.140625" style="119" customWidth="1"/>
    <col min="4" max="5" width="15.8515625" style="119" customWidth="1"/>
    <col min="6" max="6" width="15.00390625" style="119" customWidth="1"/>
    <col min="7" max="7" width="12.00390625" style="119" customWidth="1"/>
    <col min="8" max="8" width="13.140625" style="119" customWidth="1"/>
    <col min="9" max="9" width="15.00390625" style="119" customWidth="1"/>
    <col min="10" max="10" width="12.00390625" style="119" customWidth="1"/>
    <col min="11" max="11" width="12.8515625" style="119" customWidth="1"/>
    <col min="12" max="12" width="15.00390625" style="119" customWidth="1"/>
    <col min="13" max="13" width="12.00390625" style="119" customWidth="1"/>
    <col min="14" max="14" width="5.140625" style="119" bestFit="1" customWidth="1"/>
    <col min="15" max="15" width="10.28125" style="119" customWidth="1"/>
    <col min="16" max="16" width="13.140625" style="119" customWidth="1"/>
    <col min="17" max="17" width="12.140625" style="119" bestFit="1" customWidth="1"/>
    <col min="18" max="16384" width="9.140625" style="119" customWidth="1"/>
  </cols>
  <sheetData>
    <row r="1" spans="1:17" s="143" customFormat="1" ht="21.75" customHeight="1">
      <c r="A1" s="145" t="s">
        <v>144</v>
      </c>
      <c r="B1" s="141"/>
      <c r="C1" s="141"/>
      <c r="D1" s="146"/>
      <c r="E1" s="146"/>
      <c r="F1" s="146"/>
      <c r="Q1" s="142"/>
    </row>
    <row r="2" spans="1:6" s="143" customFormat="1" ht="21.75" customHeight="1">
      <c r="A2" s="145" t="s">
        <v>148</v>
      </c>
      <c r="B2" s="145"/>
      <c r="C2" s="353" t="str">
        <f>'Rate Approval Form'!C11</f>
        <v>" " Service Center</v>
      </c>
      <c r="D2" s="353"/>
      <c r="E2" s="196" t="str">
        <f>'Rate Approval Form'!C10</f>
        <v>628XXXXX</v>
      </c>
      <c r="F2" s="196"/>
    </row>
    <row r="3" ht="9.75" customHeight="1">
      <c r="A3" s="137"/>
    </row>
    <row r="4" spans="5:8" ht="22.5" customHeight="1">
      <c r="E4" s="351" t="s">
        <v>152</v>
      </c>
      <c r="F4" s="354"/>
      <c r="G4" s="354"/>
      <c r="H4" s="352"/>
    </row>
    <row r="5" ht="19.5" customHeight="1">
      <c r="E5" s="293">
        <v>6</v>
      </c>
    </row>
    <row r="6" spans="2:8" ht="12">
      <c r="B6" s="147"/>
      <c r="C6" s="367" t="s">
        <v>192</v>
      </c>
      <c r="D6" s="148"/>
      <c r="E6" s="368" t="s">
        <v>191</v>
      </c>
      <c r="F6" s="367" t="s">
        <v>178</v>
      </c>
      <c r="G6" s="369" t="s">
        <v>190</v>
      </c>
      <c r="H6" s="369" t="s">
        <v>189</v>
      </c>
    </row>
    <row r="7" spans="2:8" ht="12">
      <c r="B7" s="149"/>
      <c r="C7" s="150"/>
      <c r="D7" s="151"/>
      <c r="E7" s="152"/>
      <c r="F7" s="150"/>
      <c r="G7" s="153"/>
      <c r="H7" s="153"/>
    </row>
    <row r="8" spans="2:8" ht="12">
      <c r="B8" s="149" t="s">
        <v>153</v>
      </c>
      <c r="C8" s="160">
        <f>C29</f>
        <v>20000</v>
      </c>
      <c r="D8" s="161"/>
      <c r="E8" s="217">
        <v>0</v>
      </c>
      <c r="F8" s="218">
        <f>(E8/$E$5)*12</f>
        <v>0</v>
      </c>
      <c r="G8" s="218">
        <v>0</v>
      </c>
      <c r="H8" s="218">
        <v>0</v>
      </c>
    </row>
    <row r="9" spans="2:8" ht="12">
      <c r="B9" s="149"/>
      <c r="C9" s="154"/>
      <c r="D9" s="155"/>
      <c r="E9" s="156"/>
      <c r="F9" s="154"/>
      <c r="G9" s="162"/>
      <c r="H9" s="162"/>
    </row>
    <row r="10" spans="2:8" ht="12">
      <c r="B10" s="157" t="s">
        <v>155</v>
      </c>
      <c r="C10" s="271">
        <f>O85</f>
        <v>152972.91666666666</v>
      </c>
      <c r="D10" s="161"/>
      <c r="E10" s="217">
        <v>0</v>
      </c>
      <c r="F10" s="270">
        <f>(E10/$E$5)*12</f>
        <v>0</v>
      </c>
      <c r="G10" s="218">
        <v>0</v>
      </c>
      <c r="H10" s="218">
        <v>0</v>
      </c>
    </row>
    <row r="11" spans="2:8" ht="12">
      <c r="B11" s="158" t="s">
        <v>154</v>
      </c>
      <c r="C11" s="292">
        <f>O71</f>
        <v>148262.5</v>
      </c>
      <c r="D11" s="161"/>
      <c r="E11" s="219">
        <v>0</v>
      </c>
      <c r="F11" s="220">
        <f>(E11/$E$5)*12</f>
        <v>0</v>
      </c>
      <c r="G11" s="220">
        <v>0</v>
      </c>
      <c r="H11" s="220">
        <v>0</v>
      </c>
    </row>
    <row r="12" spans="2:8" ht="12">
      <c r="B12" s="159" t="s">
        <v>156</v>
      </c>
      <c r="C12" s="197">
        <f>C10-C11</f>
        <v>4710.416666666657</v>
      </c>
      <c r="D12" s="198"/>
      <c r="E12" s="199">
        <f>E10-E11</f>
        <v>0</v>
      </c>
      <c r="F12" s="197">
        <f>F10-F11</f>
        <v>0</v>
      </c>
      <c r="G12" s="197">
        <f>G10-G11</f>
        <v>0</v>
      </c>
      <c r="H12" s="197">
        <f>H10-H11</f>
        <v>0</v>
      </c>
    </row>
    <row r="13" spans="2:8" ht="12">
      <c r="B13" s="149"/>
      <c r="C13" s="160"/>
      <c r="D13" s="161"/>
      <c r="E13" s="144"/>
      <c r="F13" s="162"/>
      <c r="G13" s="162"/>
      <c r="H13" s="162"/>
    </row>
    <row r="14" spans="2:8" ht="12">
      <c r="B14" s="149" t="s">
        <v>157</v>
      </c>
      <c r="C14" s="200">
        <f>C8+C12</f>
        <v>24710.416666666657</v>
      </c>
      <c r="D14" s="201"/>
      <c r="E14" s="202">
        <f>E8+E12</f>
        <v>0</v>
      </c>
      <c r="F14" s="200">
        <f>F8+F12</f>
        <v>0</v>
      </c>
      <c r="G14" s="200">
        <f>G8+G12</f>
        <v>0</v>
      </c>
      <c r="H14" s="200">
        <f>H8+H12</f>
        <v>0</v>
      </c>
    </row>
    <row r="15" spans="2:8" ht="12">
      <c r="B15" s="163"/>
      <c r="C15" s="164"/>
      <c r="D15" s="155"/>
      <c r="E15" s="165"/>
      <c r="F15" s="166"/>
      <c r="G15" s="166"/>
      <c r="H15" s="166"/>
    </row>
    <row r="16" spans="2:6" ht="12">
      <c r="B16" s="126"/>
      <c r="C16" s="155"/>
      <c r="E16" s="126"/>
      <c r="F16" s="126"/>
    </row>
    <row r="17" ht="12">
      <c r="C17" s="167"/>
    </row>
    <row r="18" spans="2:3" ht="12">
      <c r="B18" s="137" t="s">
        <v>158</v>
      </c>
      <c r="C18" s="167"/>
    </row>
    <row r="19" spans="2:3" ht="12">
      <c r="B19" s="119" t="s">
        <v>159</v>
      </c>
      <c r="C19" s="203">
        <f>O71*(60/360)</f>
        <v>24710.416666666664</v>
      </c>
    </row>
    <row r="20" spans="2:4" ht="12">
      <c r="B20" s="119" t="s">
        <v>193</v>
      </c>
      <c r="C20" s="168">
        <f>D76</f>
        <v>24710.416666666668</v>
      </c>
      <c r="D20" s="169"/>
    </row>
    <row r="21" ht="12">
      <c r="A21" s="137"/>
    </row>
    <row r="22" ht="12">
      <c r="A22" s="137"/>
    </row>
    <row r="23" ht="12">
      <c r="A23" s="137"/>
    </row>
    <row r="24" ht="12">
      <c r="A24" s="137"/>
    </row>
    <row r="25" ht="12">
      <c r="A25" s="137" t="s">
        <v>194</v>
      </c>
    </row>
    <row r="26" spans="2:3" ht="12">
      <c r="B26" s="119" t="s">
        <v>15</v>
      </c>
      <c r="C26" s="170">
        <v>0.07</v>
      </c>
    </row>
    <row r="27" spans="2:3" ht="12">
      <c r="B27" s="119" t="s">
        <v>16</v>
      </c>
      <c r="C27" s="171">
        <v>21</v>
      </c>
    </row>
    <row r="28" spans="2:3" ht="12">
      <c r="B28" s="119" t="s">
        <v>20</v>
      </c>
      <c r="C28" s="221">
        <v>500</v>
      </c>
    </row>
    <row r="29" spans="2:3" ht="12">
      <c r="B29" s="119" t="s">
        <v>30</v>
      </c>
      <c r="C29" s="221">
        <v>20000</v>
      </c>
    </row>
    <row r="30" spans="4:6" ht="12">
      <c r="D30" s="172"/>
      <c r="E30" s="172"/>
      <c r="F30" s="172"/>
    </row>
    <row r="31" spans="2:16" ht="20.25" customHeight="1">
      <c r="B31" s="120" t="s">
        <v>7</v>
      </c>
      <c r="C31" s="120"/>
      <c r="D31" s="120"/>
      <c r="E31" s="120"/>
      <c r="F31" s="120"/>
      <c r="N31" s="121"/>
      <c r="O31" s="121"/>
      <c r="P31" s="121"/>
    </row>
    <row r="32" spans="14:16" ht="7.5" customHeight="1">
      <c r="N32" s="121"/>
      <c r="O32" s="121"/>
      <c r="P32" s="121"/>
    </row>
    <row r="33" spans="2:5" ht="15" customHeight="1">
      <c r="B33" s="173" t="s">
        <v>8</v>
      </c>
      <c r="C33" s="122"/>
      <c r="D33" s="123"/>
      <c r="E33" s="123"/>
    </row>
    <row r="34" spans="2:15" ht="18.75" customHeight="1">
      <c r="B34" s="124"/>
      <c r="C34" s="124"/>
      <c r="D34" s="124"/>
      <c r="E34" s="351" t="s">
        <v>9</v>
      </c>
      <c r="F34" s="352"/>
      <c r="H34" s="351" t="s">
        <v>11</v>
      </c>
      <c r="I34" s="352"/>
      <c r="K34" s="351" t="s">
        <v>10</v>
      </c>
      <c r="L34" s="352"/>
      <c r="N34" s="351" t="s">
        <v>32</v>
      </c>
      <c r="O34" s="352"/>
    </row>
    <row r="35" spans="2:15" ht="40.5" customHeight="1">
      <c r="B35" s="174" t="s">
        <v>151</v>
      </c>
      <c r="C35" s="120" t="s">
        <v>139</v>
      </c>
      <c r="D35" s="125" t="s">
        <v>140</v>
      </c>
      <c r="E35" s="125" t="s">
        <v>37</v>
      </c>
      <c r="F35" s="125" t="s">
        <v>31</v>
      </c>
      <c r="G35" s="125"/>
      <c r="H35" s="125" t="s">
        <v>37</v>
      </c>
      <c r="I35" s="125" t="s">
        <v>31</v>
      </c>
      <c r="J35" s="125"/>
      <c r="K35" s="125" t="s">
        <v>37</v>
      </c>
      <c r="L35" s="125" t="s">
        <v>31</v>
      </c>
      <c r="M35" s="125"/>
      <c r="N35" s="125" t="s">
        <v>141</v>
      </c>
      <c r="O35" s="125" t="s">
        <v>17</v>
      </c>
    </row>
    <row r="36" spans="2:15" ht="12">
      <c r="B36" s="123"/>
      <c r="D36" s="123"/>
      <c r="E36" s="123"/>
      <c r="F36" s="123"/>
      <c r="G36" s="123"/>
      <c r="H36" s="123"/>
      <c r="I36" s="123"/>
      <c r="J36" s="123"/>
      <c r="K36" s="123"/>
      <c r="L36" s="123"/>
      <c r="M36" s="123"/>
      <c r="N36" s="175"/>
      <c r="O36" s="123"/>
    </row>
    <row r="37" spans="2:15" ht="12">
      <c r="B37" s="222" t="str">
        <f>'Billable Hours'!B6</f>
        <v>Employee A</v>
      </c>
      <c r="C37" s="223" t="s">
        <v>142</v>
      </c>
      <c r="D37" s="314">
        <f>'Billable Hours'!H6</f>
        <v>12000</v>
      </c>
      <c r="E37" s="224">
        <v>0.5</v>
      </c>
      <c r="F37" s="204">
        <f>D37*E37</f>
        <v>6000</v>
      </c>
      <c r="G37" s="204"/>
      <c r="H37" s="224">
        <v>0.25</v>
      </c>
      <c r="I37" s="204">
        <f>D37*H37</f>
        <v>3000</v>
      </c>
      <c r="J37" s="204"/>
      <c r="K37" s="224">
        <v>0.25</v>
      </c>
      <c r="L37" s="204">
        <f>D37*K37</f>
        <v>3000</v>
      </c>
      <c r="M37" s="204"/>
      <c r="N37" s="129">
        <f aca="true" t="shared" si="0" ref="N37:O39">E37+H37+K37</f>
        <v>1</v>
      </c>
      <c r="O37" s="204">
        <f>F37+I37+L37</f>
        <v>12000</v>
      </c>
    </row>
    <row r="38" spans="2:15" ht="12">
      <c r="B38" s="222" t="str">
        <f>'Billable Hours'!B8</f>
        <v>Employee B</v>
      </c>
      <c r="C38" s="223" t="s">
        <v>142</v>
      </c>
      <c r="D38" s="314">
        <f>'Billable Hours'!H8</f>
        <v>20250</v>
      </c>
      <c r="E38" s="224">
        <v>0.43</v>
      </c>
      <c r="F38" s="204">
        <f>D38*E38</f>
        <v>8707.5</v>
      </c>
      <c r="G38" s="204"/>
      <c r="H38" s="224">
        <v>0.14</v>
      </c>
      <c r="I38" s="204">
        <f>D38*H38</f>
        <v>2835.0000000000005</v>
      </c>
      <c r="J38" s="204"/>
      <c r="K38" s="224">
        <v>0.43</v>
      </c>
      <c r="L38" s="204">
        <f>D38*K38</f>
        <v>8707.5</v>
      </c>
      <c r="M38" s="204"/>
      <c r="N38" s="129">
        <f t="shared" si="0"/>
        <v>1</v>
      </c>
      <c r="O38" s="135">
        <f t="shared" si="0"/>
        <v>20250</v>
      </c>
    </row>
    <row r="39" spans="2:15" ht="12">
      <c r="B39" s="222" t="str">
        <f>'Billable Hours'!B10</f>
        <v>Employee C</v>
      </c>
      <c r="C39" s="223" t="s">
        <v>142</v>
      </c>
      <c r="D39" s="314">
        <f>'Billable Hours'!H10</f>
        <v>18500</v>
      </c>
      <c r="E39" s="224">
        <v>0.43</v>
      </c>
      <c r="F39" s="204">
        <f>D39*E39</f>
        <v>7955</v>
      </c>
      <c r="G39" s="204"/>
      <c r="H39" s="224">
        <v>0.14</v>
      </c>
      <c r="I39" s="204">
        <f>D39*H39</f>
        <v>2590.0000000000005</v>
      </c>
      <c r="J39" s="204"/>
      <c r="K39" s="224">
        <v>0.43</v>
      </c>
      <c r="L39" s="204">
        <f>D39*K39</f>
        <v>7955</v>
      </c>
      <c r="M39" s="204"/>
      <c r="N39" s="129">
        <f>E39+H39+K39</f>
        <v>1</v>
      </c>
      <c r="O39" s="204">
        <f t="shared" si="0"/>
        <v>18500</v>
      </c>
    </row>
    <row r="40" spans="2:15" ht="3.75" customHeight="1">
      <c r="B40" s="126"/>
      <c r="C40" s="130"/>
      <c r="D40" s="131"/>
      <c r="E40" s="132"/>
      <c r="F40" s="205"/>
      <c r="G40" s="205"/>
      <c r="H40" s="132"/>
      <c r="I40" s="205"/>
      <c r="J40" s="205"/>
      <c r="K40" s="132"/>
      <c r="L40" s="205"/>
      <c r="M40" s="205"/>
      <c r="N40" s="132"/>
      <c r="O40" s="205"/>
    </row>
    <row r="41" spans="2:16" ht="12">
      <c r="B41" s="133" t="s">
        <v>12</v>
      </c>
      <c r="D41" s="128">
        <f>SUM(D37:D40)</f>
        <v>50750</v>
      </c>
      <c r="E41" s="129">
        <f>SUM(E37:E39)</f>
        <v>1.3599999999999999</v>
      </c>
      <c r="F41" s="135">
        <f>SUM(F37:F39)</f>
        <v>22662.5</v>
      </c>
      <c r="G41" s="135"/>
      <c r="H41" s="129">
        <f>SUM(H37:H39)</f>
        <v>0.53</v>
      </c>
      <c r="I41" s="135">
        <f>SUM(I37:I39)</f>
        <v>8425</v>
      </c>
      <c r="J41" s="135"/>
      <c r="K41" s="129">
        <f>SUM(K37:K39)</f>
        <v>1.1099999999999999</v>
      </c>
      <c r="L41" s="135">
        <f>SUM(L37:L39)</f>
        <v>19662.5</v>
      </c>
      <c r="M41" s="135"/>
      <c r="N41" s="129">
        <f>SUM(N37:N39)</f>
        <v>3</v>
      </c>
      <c r="O41" s="135">
        <f>SUM(O37:O39)</f>
        <v>50750</v>
      </c>
      <c r="P41" s="135"/>
    </row>
    <row r="42" spans="2:15" ht="12">
      <c r="B42" s="133"/>
      <c r="C42" s="133"/>
      <c r="D42" s="134"/>
      <c r="E42" s="129"/>
      <c r="F42" s="135"/>
      <c r="G42" s="135"/>
      <c r="H42" s="129"/>
      <c r="I42" s="135"/>
      <c r="J42" s="135"/>
      <c r="K42" s="129"/>
      <c r="L42" s="135"/>
      <c r="M42" s="135"/>
      <c r="N42" s="129"/>
      <c r="O42" s="135"/>
    </row>
    <row r="43" spans="2:15" ht="34.5" customHeight="1">
      <c r="B43" s="120" t="s">
        <v>18</v>
      </c>
      <c r="C43" s="120"/>
      <c r="D43" s="128"/>
      <c r="E43" s="129"/>
      <c r="F43" s="135"/>
      <c r="G43" s="135"/>
      <c r="H43" s="129"/>
      <c r="I43" s="135"/>
      <c r="J43" s="135"/>
      <c r="K43" s="129"/>
      <c r="L43" s="135"/>
      <c r="M43" s="135"/>
      <c r="N43" s="129"/>
      <c r="O43" s="135"/>
    </row>
    <row r="44" spans="2:15" ht="12">
      <c r="B44" s="126" t="s">
        <v>13</v>
      </c>
      <c r="C44" s="126"/>
      <c r="D44" s="126"/>
      <c r="E44" s="129"/>
      <c r="F44" s="225">
        <v>22000</v>
      </c>
      <c r="G44" s="135"/>
      <c r="H44" s="129"/>
      <c r="I44" s="225">
        <v>8000</v>
      </c>
      <c r="J44" s="135"/>
      <c r="K44" s="129"/>
      <c r="L44" s="225">
        <v>14000</v>
      </c>
      <c r="M44" s="135"/>
      <c r="N44" s="129"/>
      <c r="O44" s="135">
        <f>F44+I44+L44</f>
        <v>44000</v>
      </c>
    </row>
    <row r="45" spans="2:15" ht="12" hidden="1">
      <c r="B45" s="126" t="s">
        <v>2</v>
      </c>
      <c r="C45" s="126"/>
      <c r="D45" s="126"/>
      <c r="E45" s="129"/>
      <c r="F45" s="225">
        <v>0</v>
      </c>
      <c r="G45" s="135"/>
      <c r="H45" s="129"/>
      <c r="I45" s="225">
        <v>0</v>
      </c>
      <c r="J45" s="135"/>
      <c r="K45" s="129"/>
      <c r="L45" s="225">
        <v>0</v>
      </c>
      <c r="M45" s="135"/>
      <c r="N45" s="129"/>
      <c r="O45" s="135">
        <f>F45+I45+L45</f>
        <v>0</v>
      </c>
    </row>
    <row r="46" spans="2:15" ht="11.25" customHeight="1">
      <c r="B46" s="126" t="s">
        <v>14</v>
      </c>
      <c r="C46" s="126"/>
      <c r="D46" s="126"/>
      <c r="E46" s="126"/>
      <c r="F46" s="135">
        <f>SUM(F41,F44,F45)*C26</f>
        <v>3126.3750000000005</v>
      </c>
      <c r="G46" s="135"/>
      <c r="H46" s="129"/>
      <c r="I46" s="135">
        <f>SUM(I41,I44,I45)*C26</f>
        <v>1149.75</v>
      </c>
      <c r="J46" s="135"/>
      <c r="K46" s="129"/>
      <c r="L46" s="135">
        <f>SUM(L41,L44,L45)*C26</f>
        <v>2356.375</v>
      </c>
      <c r="M46" s="135"/>
      <c r="N46" s="129"/>
      <c r="O46" s="135">
        <f>F46+I46+L46</f>
        <v>6632.5</v>
      </c>
    </row>
    <row r="47" spans="2:15" s="137" customFormat="1" ht="12">
      <c r="B47" s="136" t="s">
        <v>4</v>
      </c>
      <c r="C47" s="136"/>
      <c r="D47" s="136"/>
      <c r="E47" s="176"/>
      <c r="F47" s="177">
        <f>SUM(F41,F44,F45,F46)</f>
        <v>47788.875</v>
      </c>
      <c r="G47" s="177"/>
      <c r="H47" s="176"/>
      <c r="I47" s="177">
        <f>SUM(I41,I44,I45,I46)</f>
        <v>17574.75</v>
      </c>
      <c r="J47" s="177"/>
      <c r="K47" s="176"/>
      <c r="L47" s="177">
        <f>SUM(L41,L44,L45,L46)</f>
        <v>36018.875</v>
      </c>
      <c r="M47" s="177"/>
      <c r="N47" s="176"/>
      <c r="O47" s="177">
        <f>SUM(O41,O44,O45,O46)</f>
        <v>101382.5</v>
      </c>
    </row>
    <row r="48" spans="2:15" ht="12">
      <c r="B48" s="126"/>
      <c r="C48" s="206"/>
      <c r="D48" s="126"/>
      <c r="E48" s="126"/>
      <c r="F48" s="135"/>
      <c r="G48" s="135"/>
      <c r="H48" s="129"/>
      <c r="I48" s="135"/>
      <c r="J48" s="135"/>
      <c r="K48" s="129"/>
      <c r="L48" s="135"/>
      <c r="M48" s="135"/>
      <c r="N48" s="129"/>
      <c r="O48" s="135"/>
    </row>
    <row r="49" spans="6:7" ht="12">
      <c r="F49" s="138"/>
      <c r="G49" s="138"/>
    </row>
    <row r="50" spans="2:7" ht="15" customHeight="1">
      <c r="B50" s="173" t="s">
        <v>26</v>
      </c>
      <c r="C50" s="122"/>
      <c r="D50" s="137"/>
      <c r="E50" s="137"/>
      <c r="F50" s="138"/>
      <c r="G50" s="138"/>
    </row>
    <row r="51" spans="2:7" ht="6" customHeight="1">
      <c r="B51" s="122"/>
      <c r="C51" s="122"/>
      <c r="D51" s="137"/>
      <c r="E51" s="137"/>
      <c r="F51" s="138"/>
      <c r="G51" s="138"/>
    </row>
    <row r="52" spans="2:7" ht="12">
      <c r="B52" s="119" t="s">
        <v>19</v>
      </c>
      <c r="D52" s="226">
        <v>25000</v>
      </c>
      <c r="G52" s="178"/>
    </row>
    <row r="53" spans="2:7" ht="12">
      <c r="B53" s="119" t="s">
        <v>1</v>
      </c>
      <c r="D53" s="226">
        <v>3000</v>
      </c>
      <c r="G53" s="178"/>
    </row>
    <row r="54" spans="2:13" ht="12">
      <c r="B54" s="119" t="s">
        <v>0</v>
      </c>
      <c r="D54" s="225">
        <v>1000</v>
      </c>
      <c r="G54" s="135"/>
      <c r="L54" s="179"/>
      <c r="M54" s="179"/>
    </row>
    <row r="55" spans="2:14" ht="12">
      <c r="B55" s="119" t="s">
        <v>2</v>
      </c>
      <c r="D55" s="225">
        <f>Depreciation!E12</f>
        <v>5000</v>
      </c>
      <c r="G55" s="135"/>
      <c r="N55" s="126"/>
    </row>
    <row r="56" spans="2:14" ht="12">
      <c r="B56" s="119" t="s">
        <v>21</v>
      </c>
      <c r="D56" s="128">
        <f>SUM(D52:D55)*C26</f>
        <v>2380</v>
      </c>
      <c r="G56" s="138"/>
      <c r="N56" s="180"/>
    </row>
    <row r="57" spans="2:14" ht="12">
      <c r="B57" s="119" t="s">
        <v>22</v>
      </c>
      <c r="D57" s="135">
        <f>C27*C28</f>
        <v>10500</v>
      </c>
      <c r="G57" s="178"/>
      <c r="N57" s="181"/>
    </row>
    <row r="58" ht="4.5" customHeight="1">
      <c r="D58" s="130"/>
    </row>
    <row r="59" spans="2:14" s="137" customFormat="1" ht="12">
      <c r="B59" s="137" t="s">
        <v>28</v>
      </c>
      <c r="D59" s="207">
        <f>SUM(D52:D58)</f>
        <v>46880</v>
      </c>
      <c r="G59" s="182"/>
      <c r="N59" s="183"/>
    </row>
    <row r="60" spans="6:10" ht="12">
      <c r="F60" s="126"/>
      <c r="G60" s="126"/>
      <c r="H60" s="126"/>
      <c r="I60" s="128"/>
      <c r="J60" s="138"/>
    </row>
    <row r="61" ht="12"/>
    <row r="62" spans="2:7" ht="12">
      <c r="B62" s="137" t="s">
        <v>29</v>
      </c>
      <c r="C62" s="137"/>
      <c r="F62" s="126"/>
      <c r="G62" s="126"/>
    </row>
    <row r="63" spans="2:11" ht="12">
      <c r="B63" s="184" t="s">
        <v>160</v>
      </c>
      <c r="C63" s="127" t="s">
        <v>27</v>
      </c>
      <c r="F63" s="126"/>
      <c r="G63" s="126"/>
      <c r="K63" s="185"/>
    </row>
    <row r="64" spans="2:7" ht="12">
      <c r="B64" s="118" t="s">
        <v>9</v>
      </c>
      <c r="C64" s="208">
        <f>E41</f>
        <v>1.3599999999999999</v>
      </c>
      <c r="D64" s="209">
        <f>C64/$C$67</f>
        <v>0.4533333333333333</v>
      </c>
      <c r="F64" s="129"/>
      <c r="G64" s="129"/>
    </row>
    <row r="65" spans="2:7" ht="12">
      <c r="B65" s="118" t="s">
        <v>11</v>
      </c>
      <c r="C65" s="208">
        <f>H41</f>
        <v>0.53</v>
      </c>
      <c r="D65" s="209">
        <f>C65/$C$67</f>
        <v>0.17666666666666667</v>
      </c>
      <c r="F65" s="129"/>
      <c r="G65" s="129"/>
    </row>
    <row r="66" spans="2:7" ht="12">
      <c r="B66" s="118" t="s">
        <v>10</v>
      </c>
      <c r="C66" s="210">
        <f>K41</f>
        <v>1.1099999999999999</v>
      </c>
      <c r="D66" s="211">
        <f>C66/$C$67</f>
        <v>0.36999999999999994</v>
      </c>
      <c r="E66" s="212"/>
      <c r="F66" s="129"/>
      <c r="G66" s="129"/>
    </row>
    <row r="67" spans="3:7" ht="12">
      <c r="C67" s="213">
        <f>SUM(C64:C66)</f>
        <v>3</v>
      </c>
      <c r="D67" s="212">
        <f>SUM(D64:D66)</f>
        <v>1</v>
      </c>
      <c r="E67" s="212"/>
      <c r="F67" s="129"/>
      <c r="G67" s="129"/>
    </row>
    <row r="68" spans="2:15" ht="12">
      <c r="B68" s="137"/>
      <c r="C68" s="137"/>
      <c r="D68" s="137"/>
      <c r="F68" s="127" t="s">
        <v>9</v>
      </c>
      <c r="I68" s="127" t="s">
        <v>11</v>
      </c>
      <c r="L68" s="127" t="s">
        <v>10</v>
      </c>
      <c r="O68" s="119" t="s">
        <v>3</v>
      </c>
    </row>
    <row r="69" spans="2:15" s="137" customFormat="1" ht="12">
      <c r="B69" s="137" t="s">
        <v>5</v>
      </c>
      <c r="F69" s="214">
        <f>D64*D59</f>
        <v>21252.266666666666</v>
      </c>
      <c r="G69" s="186"/>
      <c r="I69" s="214">
        <f>D65*D59</f>
        <v>8282.133333333333</v>
      </c>
      <c r="J69" s="186"/>
      <c r="K69" s="187"/>
      <c r="L69" s="214">
        <f>D66*D59</f>
        <v>17345.6</v>
      </c>
      <c r="M69" s="186"/>
      <c r="N69" s="188"/>
      <c r="O69" s="214">
        <f>F69+I69+L69</f>
        <v>46880</v>
      </c>
    </row>
    <row r="70" ht="12"/>
    <row r="71" spans="2:15" s="137" customFormat="1" ht="12">
      <c r="B71" s="119" t="s">
        <v>23</v>
      </c>
      <c r="C71" s="119"/>
      <c r="F71" s="214">
        <f>F47+F69</f>
        <v>69041.14166666666</v>
      </c>
      <c r="G71" s="186"/>
      <c r="I71" s="214">
        <f>I47+I69</f>
        <v>25856.88333333333</v>
      </c>
      <c r="J71" s="186"/>
      <c r="L71" s="214">
        <f>L47+L69</f>
        <v>53364.475</v>
      </c>
      <c r="M71" s="186"/>
      <c r="O71" s="214">
        <f>O47+O69</f>
        <v>148262.5</v>
      </c>
    </row>
    <row r="72" ht="12"/>
    <row r="73" spans="2:3" ht="12">
      <c r="B73" s="137" t="s">
        <v>35</v>
      </c>
      <c r="C73" s="137"/>
    </row>
    <row r="74" spans="2:13" ht="12">
      <c r="B74" s="119" t="s">
        <v>34</v>
      </c>
      <c r="C74" s="227">
        <v>60</v>
      </c>
      <c r="D74" s="138"/>
      <c r="F74" s="170"/>
      <c r="G74" s="170"/>
      <c r="I74" s="170"/>
      <c r="J74" s="170"/>
      <c r="L74" s="170"/>
      <c r="M74" s="170"/>
    </row>
    <row r="75" spans="2:13" ht="12">
      <c r="B75" s="119" t="s">
        <v>36</v>
      </c>
      <c r="D75" s="131">
        <f>IF(C74&gt;0,((O71/(360/C74))-C29),(C29*(-1)))</f>
        <v>4710.416666666668</v>
      </c>
      <c r="F75" s="170"/>
      <c r="G75" s="170"/>
      <c r="I75" s="170"/>
      <c r="J75" s="170"/>
      <c r="L75" s="170"/>
      <c r="M75" s="170"/>
    </row>
    <row r="76" spans="2:15" ht="12.75" thickBot="1">
      <c r="B76" s="137" t="s">
        <v>33</v>
      </c>
      <c r="D76" s="138">
        <f>C29+D75</f>
        <v>24710.416666666668</v>
      </c>
      <c r="F76" s="215">
        <f>D75*D64</f>
        <v>2135.388888888889</v>
      </c>
      <c r="G76" s="128"/>
      <c r="H76" s="189"/>
      <c r="I76" s="215">
        <f>D75*D65</f>
        <v>832.1736111111113</v>
      </c>
      <c r="J76" s="128"/>
      <c r="K76" s="189"/>
      <c r="L76" s="215">
        <f>D75*D66</f>
        <v>1742.8541666666667</v>
      </c>
      <c r="M76" s="128"/>
      <c r="N76" s="189"/>
      <c r="O76" s="215">
        <f>SUM(F76,I76,L76)</f>
        <v>4710.416666666667</v>
      </c>
    </row>
    <row r="77" ht="12.75" thickTop="1">
      <c r="D77" s="138"/>
    </row>
    <row r="78" spans="2:15" s="137" customFormat="1" ht="18.75" customHeight="1">
      <c r="B78" s="294" t="s">
        <v>166</v>
      </c>
      <c r="C78" s="120"/>
      <c r="F78" s="190">
        <f>F71+F76</f>
        <v>71176.53055555555</v>
      </c>
      <c r="G78" s="190"/>
      <c r="H78" s="182"/>
      <c r="I78" s="190">
        <f>I71+I76</f>
        <v>26689.05694444444</v>
      </c>
      <c r="J78" s="190"/>
      <c r="K78" s="182"/>
      <c r="L78" s="190">
        <f>L71+L76</f>
        <v>55107.32916666666</v>
      </c>
      <c r="M78" s="190"/>
      <c r="N78" s="182"/>
      <c r="O78" s="190">
        <f>O71+O76</f>
        <v>152972.91666666666</v>
      </c>
    </row>
    <row r="79" spans="2:15" s="137" customFormat="1" ht="18.75" customHeight="1">
      <c r="B79" s="120"/>
      <c r="C79" s="120"/>
      <c r="F79" s="190"/>
      <c r="G79" s="190"/>
      <c r="H79" s="182"/>
      <c r="I79" s="190"/>
      <c r="J79" s="190"/>
      <c r="K79" s="182"/>
      <c r="L79" s="190"/>
      <c r="M79" s="190"/>
      <c r="N79" s="182"/>
      <c r="O79" s="190"/>
    </row>
    <row r="80" ht="12"/>
    <row r="81" spans="2:3" ht="12">
      <c r="B81" s="139" t="s">
        <v>25</v>
      </c>
      <c r="C81" s="139"/>
    </row>
    <row r="82" spans="2:15" ht="12">
      <c r="B82" s="119" t="s">
        <v>24</v>
      </c>
      <c r="F82" s="228">
        <v>700</v>
      </c>
      <c r="G82" s="138"/>
      <c r="I82" s="228">
        <v>306</v>
      </c>
      <c r="J82" s="138"/>
      <c r="L82" s="228">
        <v>600</v>
      </c>
      <c r="M82" s="138"/>
      <c r="O82" s="138"/>
    </row>
    <row r="83" spans="2:13" s="137" customFormat="1" ht="18" customHeight="1">
      <c r="B83" s="140" t="s">
        <v>6</v>
      </c>
      <c r="C83" s="140"/>
      <c r="F83" s="191">
        <f>F78/F82</f>
        <v>101.68075793650793</v>
      </c>
      <c r="G83" s="191"/>
      <c r="H83" s="182"/>
      <c r="I83" s="191">
        <f>I78/I82</f>
        <v>87.2191403413217</v>
      </c>
      <c r="J83" s="191"/>
      <c r="K83" s="182"/>
      <c r="L83" s="191">
        <f>L78/L82</f>
        <v>91.8455486111111</v>
      </c>
      <c r="M83" s="191"/>
    </row>
    <row r="84" ht="12"/>
    <row r="85" spans="2:15" ht="12">
      <c r="B85" s="184" t="s">
        <v>55</v>
      </c>
      <c r="D85" s="192"/>
      <c r="F85" s="216">
        <f>F83*F82</f>
        <v>71176.53055555555</v>
      </c>
      <c r="G85" s="216"/>
      <c r="H85" s="216"/>
      <c r="I85" s="216">
        <f>I83*I82</f>
        <v>26689.05694444444</v>
      </c>
      <c r="J85" s="216"/>
      <c r="K85" s="216"/>
      <c r="L85" s="216">
        <f>L83*L82</f>
        <v>55107.32916666666</v>
      </c>
      <c r="M85" s="216"/>
      <c r="N85" s="216"/>
      <c r="O85" s="216">
        <f>F85+I85+L85</f>
        <v>152972.91666666666</v>
      </c>
    </row>
    <row r="86" ht="12"/>
    <row r="87" spans="2:11" ht="12">
      <c r="B87" s="119" t="s">
        <v>70</v>
      </c>
      <c r="E87" s="119" t="s">
        <v>59</v>
      </c>
      <c r="H87" s="119" t="s">
        <v>59</v>
      </c>
      <c r="K87" s="119" t="s">
        <v>59</v>
      </c>
    </row>
    <row r="88" spans="2:12" ht="12">
      <c r="B88" s="119" t="s">
        <v>56</v>
      </c>
      <c r="C88" s="119" t="s">
        <v>68</v>
      </c>
      <c r="D88" s="193">
        <f>F88+I88+L88</f>
        <v>100002</v>
      </c>
      <c r="E88" s="229">
        <v>75</v>
      </c>
      <c r="F88" s="194">
        <f>E88*F82</f>
        <v>52500</v>
      </c>
      <c r="G88" s="194"/>
      <c r="H88" s="229">
        <v>67</v>
      </c>
      <c r="I88" s="194">
        <f>H88*I82</f>
        <v>20502</v>
      </c>
      <c r="J88" s="194"/>
      <c r="K88" s="229">
        <v>45</v>
      </c>
      <c r="L88" s="194">
        <f>K88*L82</f>
        <v>27000</v>
      </c>
    </row>
    <row r="89" spans="2:12" ht="12">
      <c r="B89" s="119" t="s">
        <v>57</v>
      </c>
      <c r="C89" s="119" t="s">
        <v>68</v>
      </c>
      <c r="D89" s="195">
        <f>'Billable Hours'!J13</f>
        <v>99939.59999999998</v>
      </c>
      <c r="E89" s="194"/>
      <c r="F89" s="194"/>
      <c r="G89" s="194"/>
      <c r="H89" s="194"/>
      <c r="I89" s="194"/>
      <c r="J89" s="194"/>
      <c r="K89" s="194"/>
      <c r="L89" s="194"/>
    </row>
    <row r="90" spans="2:12" ht="12">
      <c r="B90" s="119" t="s">
        <v>143</v>
      </c>
      <c r="D90" s="194">
        <f>D88-D89</f>
        <v>62.40000000002328</v>
      </c>
      <c r="E90" s="194"/>
      <c r="F90" s="194"/>
      <c r="G90" s="194"/>
      <c r="H90" s="194"/>
      <c r="I90" s="194"/>
      <c r="J90" s="194"/>
      <c r="K90" s="194"/>
      <c r="L90" s="194"/>
    </row>
    <row r="91" ht="12"/>
    <row r="92" ht="12"/>
    <row r="93" ht="12">
      <c r="B93" s="192"/>
    </row>
    <row r="94" ht="12"/>
    <row r="95" ht="12"/>
    <row r="96" ht="12"/>
    <row r="97" ht="12"/>
  </sheetData>
  <sheetProtection/>
  <mergeCells count="6">
    <mergeCell ref="E34:F34"/>
    <mergeCell ref="H34:I34"/>
    <mergeCell ref="K34:L34"/>
    <mergeCell ref="N34:O34"/>
    <mergeCell ref="C2:D2"/>
    <mergeCell ref="E4:H4"/>
  </mergeCells>
  <printOptions/>
  <pageMargins left="0.5" right="0.5" top="0.75" bottom="0.5" header="0.5" footer="0.25"/>
  <pageSetup fitToHeight="1" fitToWidth="1" horizontalDpi="600" verticalDpi="600" orientation="portrait" scale="43" r:id="rId3"/>
  <headerFooter alignWithMargins="0">
    <oddFooter>&amp;L&amp;Z&amp;F/&amp;A</oddFooter>
  </headerFooter>
  <legacyDrawing r:id="rId2"/>
</worksheet>
</file>

<file path=xl/worksheets/sheet5.xml><?xml version="1.0" encoding="utf-8"?>
<worksheet xmlns="http://schemas.openxmlformats.org/spreadsheetml/2006/main" xmlns:r="http://schemas.openxmlformats.org/officeDocument/2006/relationships">
  <dimension ref="A2:R40"/>
  <sheetViews>
    <sheetView zoomScalePageLayoutView="0" workbookViewId="0" topLeftCell="A1">
      <selection activeCell="G11" sqref="G11"/>
    </sheetView>
  </sheetViews>
  <sheetFormatPr defaultColWidth="8.7109375" defaultRowHeight="12.75"/>
  <cols>
    <col min="1" max="1" width="3.8515625" style="1" customWidth="1"/>
    <col min="2" max="2" width="13.28125" style="1" customWidth="1"/>
    <col min="3" max="3" width="14.421875" style="1" customWidth="1"/>
    <col min="4" max="4" width="12.00390625" style="1" customWidth="1"/>
    <col min="5" max="5" width="26.421875" style="1" customWidth="1"/>
    <col min="6" max="6" width="20.28125" style="1" customWidth="1"/>
    <col min="7" max="7" width="12.8515625" style="1" customWidth="1"/>
    <col min="8" max="8" width="13.8515625" style="1" customWidth="1"/>
    <col min="9" max="9" width="14.00390625" style="1" customWidth="1"/>
    <col min="10" max="10" width="15.57421875" style="1" customWidth="1"/>
    <col min="11" max="16384" width="8.7109375" style="1" customWidth="1"/>
  </cols>
  <sheetData>
    <row r="1" ht="13.5" thickBot="1"/>
    <row r="2" spans="2:18" ht="13.5" thickBot="1">
      <c r="B2" s="9" t="s">
        <v>38</v>
      </c>
      <c r="C2" s="4"/>
      <c r="D2" s="4"/>
      <c r="E2" s="44"/>
      <c r="F2" s="357" t="s">
        <v>185</v>
      </c>
      <c r="G2" s="317" t="s">
        <v>177</v>
      </c>
      <c r="H2" s="359" t="s">
        <v>42</v>
      </c>
      <c r="I2" s="355" t="s">
        <v>54</v>
      </c>
      <c r="J2" s="356"/>
      <c r="K2" s="4"/>
      <c r="L2" s="4"/>
      <c r="M2" s="4"/>
      <c r="N2" s="4"/>
      <c r="O2" s="7"/>
      <c r="P2" s="7"/>
      <c r="Q2" s="7"/>
      <c r="R2" s="7"/>
    </row>
    <row r="3" spans="1:18" ht="26.25" thickBot="1">
      <c r="A3" s="42"/>
      <c r="B3" s="27" t="s">
        <v>39</v>
      </c>
      <c r="C3" s="28" t="s">
        <v>60</v>
      </c>
      <c r="D3" s="29" t="s">
        <v>40</v>
      </c>
      <c r="E3" s="45" t="s">
        <v>69</v>
      </c>
      <c r="F3" s="358"/>
      <c r="G3" s="318" t="s">
        <v>41</v>
      </c>
      <c r="H3" s="360"/>
      <c r="I3" s="31" t="s">
        <v>43</v>
      </c>
      <c r="J3" s="30" t="s">
        <v>44</v>
      </c>
      <c r="K3" s="4"/>
      <c r="L3" s="4"/>
      <c r="M3" s="4"/>
      <c r="N3" s="4"/>
      <c r="O3" s="7"/>
      <c r="P3" s="2"/>
      <c r="Q3" s="2"/>
      <c r="R3" s="2"/>
    </row>
    <row r="4" spans="1:18" ht="12.75">
      <c r="A4" s="4"/>
      <c r="B4" s="12"/>
      <c r="C4" s="12"/>
      <c r="D4" s="4"/>
      <c r="E4" s="46"/>
      <c r="F4" s="40"/>
      <c r="G4" s="38"/>
      <c r="H4" s="33"/>
      <c r="I4" s="34"/>
      <c r="J4" s="35"/>
      <c r="K4" s="4"/>
      <c r="L4" s="4"/>
      <c r="M4" s="4"/>
      <c r="N4" s="4"/>
      <c r="O4" s="7"/>
      <c r="P4" s="2"/>
      <c r="Q4" s="7"/>
      <c r="R4" s="14"/>
    </row>
    <row r="5" spans="1:18" ht="12.75">
      <c r="A5" s="4"/>
      <c r="B5" s="12"/>
      <c r="C5" s="12"/>
      <c r="D5" s="4"/>
      <c r="E5" s="46"/>
      <c r="F5" s="40"/>
      <c r="G5" s="38"/>
      <c r="H5" s="36"/>
      <c r="I5" s="32"/>
      <c r="J5" s="33"/>
      <c r="K5" s="4"/>
      <c r="L5" s="4"/>
      <c r="M5" s="4"/>
      <c r="N5" s="4"/>
      <c r="O5" s="7"/>
      <c r="P5" s="7"/>
      <c r="Q5" s="7"/>
      <c r="R5" s="14"/>
    </row>
    <row r="6" spans="1:18" ht="12.75">
      <c r="A6" s="12"/>
      <c r="B6" s="230" t="s">
        <v>45</v>
      </c>
      <c r="C6" s="231">
        <v>0.2</v>
      </c>
      <c r="D6" s="232">
        <v>1</v>
      </c>
      <c r="E6" s="233">
        <v>60000</v>
      </c>
      <c r="F6" s="41">
        <f>E6*C6</f>
        <v>12000</v>
      </c>
      <c r="G6" s="234">
        <v>0</v>
      </c>
      <c r="H6" s="48">
        <f>F6-G6</f>
        <v>12000</v>
      </c>
      <c r="I6" s="235">
        <f>D29*C6*D6</f>
        <v>289.68</v>
      </c>
      <c r="J6" s="236">
        <f>I6*$D$30</f>
        <v>17380.8</v>
      </c>
      <c r="K6" s="4"/>
      <c r="L6" s="4"/>
      <c r="M6" s="4"/>
      <c r="N6" s="4"/>
      <c r="O6" s="10"/>
      <c r="P6" s="10"/>
      <c r="Q6" s="10"/>
      <c r="R6" s="25"/>
    </row>
    <row r="7" spans="1:18" ht="12.75">
      <c r="A7" s="4"/>
      <c r="B7" s="12"/>
      <c r="C7" s="12"/>
      <c r="D7" s="4"/>
      <c r="E7" s="48"/>
      <c r="F7" s="237"/>
      <c r="G7" s="39"/>
      <c r="H7" s="48"/>
      <c r="I7" s="37"/>
      <c r="J7" s="48"/>
      <c r="K7" s="4"/>
      <c r="L7" s="4"/>
      <c r="M7" s="4"/>
      <c r="N7" s="4"/>
      <c r="O7" s="4"/>
      <c r="P7" s="4"/>
      <c r="Q7" s="4"/>
      <c r="R7" s="4"/>
    </row>
    <row r="8" spans="1:18" ht="12.75">
      <c r="A8" s="12"/>
      <c r="B8" s="230" t="s">
        <v>46</v>
      </c>
      <c r="C8" s="231">
        <v>0.45</v>
      </c>
      <c r="D8" s="232">
        <v>1</v>
      </c>
      <c r="E8" s="233">
        <v>45000</v>
      </c>
      <c r="F8" s="41">
        <f>E8*C8</f>
        <v>20250</v>
      </c>
      <c r="G8" s="234">
        <v>0</v>
      </c>
      <c r="H8" s="48">
        <f>F8-G8</f>
        <v>20250</v>
      </c>
      <c r="I8" s="235">
        <f>D29*C8*D8</f>
        <v>651.78</v>
      </c>
      <c r="J8" s="236">
        <f>I8*$D$30</f>
        <v>39106.799999999996</v>
      </c>
      <c r="K8" s="4"/>
      <c r="L8" s="4"/>
      <c r="M8" s="4"/>
      <c r="N8" s="4"/>
      <c r="O8" s="4"/>
      <c r="P8" s="4"/>
      <c r="Q8" s="4"/>
      <c r="R8" s="4"/>
    </row>
    <row r="9" spans="1:18" ht="12.75">
      <c r="A9" s="12"/>
      <c r="B9" s="12"/>
      <c r="C9" s="3"/>
      <c r="D9" s="13"/>
      <c r="E9" s="47"/>
      <c r="F9" s="41"/>
      <c r="G9" s="39"/>
      <c r="H9" s="48"/>
      <c r="I9" s="37"/>
      <c r="J9" s="48"/>
      <c r="K9" s="4"/>
      <c r="L9" s="4"/>
      <c r="M9" s="4"/>
      <c r="N9" s="4"/>
      <c r="O9" s="4"/>
      <c r="P9" s="4"/>
      <c r="Q9" s="4"/>
      <c r="R9" s="4"/>
    </row>
    <row r="10" spans="1:18" ht="12.75">
      <c r="A10" s="12"/>
      <c r="B10" s="230" t="s">
        <v>58</v>
      </c>
      <c r="C10" s="231">
        <v>0.5</v>
      </c>
      <c r="D10" s="232">
        <v>1</v>
      </c>
      <c r="E10" s="238">
        <v>37000</v>
      </c>
      <c r="F10" s="239">
        <f>E10*C10</f>
        <v>18500</v>
      </c>
      <c r="G10" s="240">
        <v>0</v>
      </c>
      <c r="H10" s="241">
        <f>F10-G10</f>
        <v>18500</v>
      </c>
      <c r="I10" s="242">
        <f>D29*C10*D10</f>
        <v>724.1999999999999</v>
      </c>
      <c r="J10" s="243">
        <f>I10*$D$30</f>
        <v>43451.99999999999</v>
      </c>
      <c r="K10" s="4"/>
      <c r="L10" s="4"/>
      <c r="M10" s="4"/>
      <c r="N10" s="4"/>
      <c r="O10" s="4"/>
      <c r="P10" s="4"/>
      <c r="Q10" s="4"/>
      <c r="R10" s="4"/>
    </row>
    <row r="11" spans="1:18" ht="12.75">
      <c r="A11" s="12"/>
      <c r="B11" s="12"/>
      <c r="C11" s="3"/>
      <c r="D11" s="13"/>
      <c r="E11" s="47"/>
      <c r="F11" s="41"/>
      <c r="G11" s="39"/>
      <c r="H11" s="48"/>
      <c r="I11" s="37"/>
      <c r="J11" s="48"/>
      <c r="K11" s="4"/>
      <c r="L11" s="4"/>
      <c r="M11" s="4"/>
      <c r="N11" s="4"/>
      <c r="O11" s="4"/>
      <c r="P11" s="4"/>
      <c r="Q11" s="4"/>
      <c r="R11" s="4"/>
    </row>
    <row r="12" spans="1:18" ht="12.75">
      <c r="A12" s="4"/>
      <c r="B12" s="4"/>
      <c r="C12" s="4"/>
      <c r="D12" s="4"/>
      <c r="E12" s="48"/>
      <c r="F12" s="237"/>
      <c r="G12" s="39"/>
      <c r="H12" s="244"/>
      <c r="I12" s="245"/>
      <c r="J12" s="246"/>
      <c r="K12" s="4"/>
      <c r="L12" s="4"/>
      <c r="M12" s="4"/>
      <c r="N12" s="4"/>
      <c r="O12" s="4"/>
      <c r="P12" s="4"/>
      <c r="Q12" s="4"/>
      <c r="R12" s="4"/>
    </row>
    <row r="13" spans="4:18" ht="13.5" thickBot="1">
      <c r="D13" s="43" t="s">
        <v>47</v>
      </c>
      <c r="E13" s="247">
        <f aca="true" t="shared" si="0" ref="E13:J13">SUM(E6:E10)</f>
        <v>142000</v>
      </c>
      <c r="F13" s="247">
        <f t="shared" si="0"/>
        <v>50750</v>
      </c>
      <c r="G13" s="248">
        <f t="shared" si="0"/>
        <v>0</v>
      </c>
      <c r="H13" s="247">
        <f t="shared" si="0"/>
        <v>50750</v>
      </c>
      <c r="I13" s="249">
        <f>SUM(I6:I10)</f>
        <v>1665.6599999999999</v>
      </c>
      <c r="J13" s="250">
        <f t="shared" si="0"/>
        <v>99939.59999999998</v>
      </c>
      <c r="K13" s="4"/>
      <c r="L13" s="4"/>
      <c r="M13" s="4"/>
      <c r="N13" s="4"/>
      <c r="O13" s="4"/>
      <c r="P13" s="4"/>
      <c r="Q13" s="4"/>
      <c r="R13" s="4"/>
    </row>
    <row r="14" spans="4:18" ht="13.5" thickBot="1">
      <c r="D14" s="11"/>
      <c r="E14" s="4"/>
      <c r="F14" s="4"/>
      <c r="G14" s="251"/>
      <c r="H14" s="251"/>
      <c r="I14" s="252"/>
      <c r="J14" s="252"/>
      <c r="K14" s="4"/>
      <c r="L14" s="4"/>
      <c r="M14" s="4"/>
      <c r="N14" s="4"/>
      <c r="O14" s="4"/>
      <c r="P14" s="4"/>
      <c r="Q14" s="4"/>
      <c r="R14" s="4"/>
    </row>
    <row r="15" spans="4:18" ht="12.75">
      <c r="D15" s="11"/>
      <c r="E15" s="295" t="s">
        <v>48</v>
      </c>
      <c r="F15" s="296"/>
      <c r="G15" s="297"/>
      <c r="H15" s="298">
        <f>H13/I13</f>
        <v>30.46840291536088</v>
      </c>
      <c r="I15" s="252"/>
      <c r="J15" s="252"/>
      <c r="K15" s="4"/>
      <c r="L15" s="4"/>
      <c r="M15" s="4"/>
      <c r="N15" s="4"/>
      <c r="O15" s="4"/>
      <c r="P15" s="4"/>
      <c r="Q15" s="4"/>
      <c r="R15" s="4"/>
    </row>
    <row r="16" spans="4:18" ht="13.5" thickBot="1">
      <c r="D16" s="11"/>
      <c r="E16" s="299" t="s">
        <v>50</v>
      </c>
      <c r="F16" s="300"/>
      <c r="G16" s="301"/>
      <c r="H16" s="302">
        <f>H13/J13</f>
        <v>0.5078067152560147</v>
      </c>
      <c r="I16" s="252"/>
      <c r="J16" s="252"/>
      <c r="K16" s="4"/>
      <c r="L16" s="4"/>
      <c r="M16" s="4"/>
      <c r="N16" s="4"/>
      <c r="O16" s="4"/>
      <c r="P16" s="4"/>
      <c r="Q16" s="4"/>
      <c r="R16" s="4"/>
    </row>
    <row r="17" spans="4:18" ht="12.75">
      <c r="D17" s="16"/>
      <c r="E17" s="4"/>
      <c r="F17" s="4"/>
      <c r="G17" s="4"/>
      <c r="H17" s="251"/>
      <c r="I17" s="251"/>
      <c r="J17" s="252"/>
      <c r="K17" s="252"/>
      <c r="L17" s="4"/>
      <c r="M17" s="4"/>
      <c r="N17" s="4"/>
      <c r="O17" s="4"/>
      <c r="P17" s="4"/>
      <c r="Q17" s="4"/>
      <c r="R17" s="4"/>
    </row>
    <row r="18" spans="5:14" ht="12.75">
      <c r="E18" s="251"/>
      <c r="F18" s="252"/>
      <c r="G18" s="252"/>
      <c r="H18" s="4"/>
      <c r="I18" s="4"/>
      <c r="J18" s="4"/>
      <c r="K18" s="4"/>
      <c r="L18" s="4"/>
      <c r="M18" s="4"/>
      <c r="N18" s="4"/>
    </row>
    <row r="19" spans="2:14" ht="12.75">
      <c r="B19" s="5" t="s">
        <v>51</v>
      </c>
      <c r="E19" s="4"/>
      <c r="F19" s="4"/>
      <c r="G19" s="4"/>
      <c r="H19" s="4"/>
      <c r="I19" s="4"/>
      <c r="J19" s="4"/>
      <c r="K19" s="4"/>
      <c r="L19" s="4"/>
      <c r="M19" s="4"/>
      <c r="N19" s="4"/>
    </row>
    <row r="20" spans="2:14" ht="12.75">
      <c r="B20" s="5" t="s">
        <v>52</v>
      </c>
      <c r="E20" s="4"/>
      <c r="F20" s="4"/>
      <c r="G20" s="4"/>
      <c r="H20" s="4"/>
      <c r="I20" s="4"/>
      <c r="J20" s="4"/>
      <c r="K20" s="4"/>
      <c r="L20" s="4"/>
      <c r="M20" s="4"/>
      <c r="N20" s="4"/>
    </row>
    <row r="21" spans="2:18" ht="12.75">
      <c r="B21" s="5" t="s">
        <v>53</v>
      </c>
      <c r="E21" s="4"/>
      <c r="F21" s="4"/>
      <c r="G21" s="4"/>
      <c r="H21" s="11"/>
      <c r="I21" s="4"/>
      <c r="J21" s="4"/>
      <c r="K21" s="4"/>
      <c r="L21" s="4"/>
      <c r="M21" s="4"/>
      <c r="N21" s="4"/>
      <c r="O21" s="4"/>
      <c r="P21" s="4"/>
      <c r="Q21" s="4"/>
      <c r="R21" s="4"/>
    </row>
    <row r="23" spans="2:5" ht="12.75">
      <c r="B23" s="4" t="s">
        <v>49</v>
      </c>
      <c r="C23" s="258"/>
      <c r="D23" s="259">
        <v>2080</v>
      </c>
      <c r="E23" s="258" t="s">
        <v>64</v>
      </c>
    </row>
    <row r="24" spans="2:5" ht="12.75">
      <c r="B24" s="19" t="s">
        <v>61</v>
      </c>
      <c r="C24" s="260">
        <v>22</v>
      </c>
      <c r="D24" s="259">
        <f>C24*8</f>
        <v>176</v>
      </c>
      <c r="E24" s="258" t="s">
        <v>65</v>
      </c>
    </row>
    <row r="25" spans="2:5" ht="12.75">
      <c r="B25" s="19" t="s">
        <v>62</v>
      </c>
      <c r="C25" s="260">
        <v>15</v>
      </c>
      <c r="D25" s="259">
        <f>C25*8</f>
        <v>120</v>
      </c>
      <c r="E25" s="258" t="s">
        <v>66</v>
      </c>
    </row>
    <row r="26" spans="2:5" ht="12.75">
      <c r="B26" s="19" t="s">
        <v>164</v>
      </c>
      <c r="C26" s="260">
        <v>10</v>
      </c>
      <c r="D26" s="259">
        <f>C26*8</f>
        <v>80</v>
      </c>
      <c r="E26" s="258"/>
    </row>
    <row r="27" spans="1:18" ht="12.75">
      <c r="A27" s="4"/>
      <c r="B27" s="19" t="s">
        <v>63</v>
      </c>
      <c r="C27" s="261">
        <v>0.85</v>
      </c>
      <c r="D27" s="262">
        <f>8*C27</f>
        <v>6.8</v>
      </c>
      <c r="E27" s="263" t="s">
        <v>67</v>
      </c>
      <c r="F27" s="7"/>
      <c r="G27" s="16"/>
      <c r="H27" s="16"/>
      <c r="I27" s="7"/>
      <c r="J27" s="7"/>
      <c r="K27" s="7"/>
      <c r="L27" s="7"/>
      <c r="M27" s="7"/>
      <c r="N27" s="7"/>
      <c r="O27" s="7"/>
      <c r="P27" s="7"/>
      <c r="Q27" s="7"/>
      <c r="R27" s="7"/>
    </row>
    <row r="28" spans="1:18" ht="12.75">
      <c r="A28" s="4"/>
      <c r="B28" s="19"/>
      <c r="C28" s="258"/>
      <c r="D28" s="264"/>
      <c r="E28" s="265"/>
      <c r="F28" s="20"/>
      <c r="G28" s="20"/>
      <c r="H28" s="20"/>
      <c r="I28" s="20"/>
      <c r="J28" s="20"/>
      <c r="K28" s="20"/>
      <c r="L28" s="7"/>
      <c r="M28" s="7"/>
      <c r="N28" s="7"/>
      <c r="O28" s="7"/>
      <c r="P28" s="2"/>
      <c r="Q28" s="2"/>
      <c r="R28" s="2"/>
    </row>
    <row r="29" spans="1:18" ht="12.75">
      <c r="A29" s="4"/>
      <c r="B29" s="15"/>
      <c r="C29" s="266" t="s">
        <v>49</v>
      </c>
      <c r="D29" s="267">
        <f>(D23-D24-D25-D26)*C27</f>
        <v>1448.3999999999999</v>
      </c>
      <c r="E29" s="268">
        <f>D29/D23</f>
        <v>0.6963461538461537</v>
      </c>
      <c r="F29" s="7"/>
      <c r="G29" s="7"/>
      <c r="H29" s="7"/>
      <c r="I29" s="7"/>
      <c r="J29" s="7"/>
      <c r="K29" s="7"/>
      <c r="L29" s="7"/>
      <c r="M29" s="7"/>
      <c r="N29" s="7"/>
      <c r="O29" s="7"/>
      <c r="P29" s="2"/>
      <c r="Q29" s="7"/>
      <c r="R29" s="14"/>
    </row>
    <row r="30" spans="1:18" ht="12.75">
      <c r="A30" s="4"/>
      <c r="B30" s="19"/>
      <c r="C30" s="269" t="s">
        <v>68</v>
      </c>
      <c r="D30" s="259">
        <v>60</v>
      </c>
      <c r="E30" s="263"/>
      <c r="F30" s="7"/>
      <c r="G30" s="7"/>
      <c r="H30" s="7"/>
      <c r="I30" s="7"/>
      <c r="J30" s="7"/>
      <c r="K30" s="7"/>
      <c r="L30" s="7"/>
      <c r="M30" s="7"/>
      <c r="N30" s="7"/>
      <c r="O30" s="7"/>
      <c r="P30" s="7"/>
      <c r="Q30" s="7"/>
      <c r="R30" s="14"/>
    </row>
    <row r="31" spans="1:18" ht="12.75">
      <c r="A31" s="16"/>
      <c r="B31" s="16"/>
      <c r="C31" s="21"/>
      <c r="D31" s="21"/>
      <c r="E31" s="17"/>
      <c r="F31" s="17"/>
      <c r="G31" s="253"/>
      <c r="H31" s="254"/>
      <c r="I31" s="254"/>
      <c r="J31" s="255"/>
      <c r="K31" s="18"/>
      <c r="L31" s="7"/>
      <c r="M31" s="7"/>
      <c r="N31" s="7"/>
      <c r="O31" s="10"/>
      <c r="P31" s="10"/>
      <c r="Q31" s="10"/>
      <c r="R31" s="25"/>
    </row>
    <row r="32" spans="1:18" ht="12.75">
      <c r="A32" s="16"/>
      <c r="B32" s="16"/>
      <c r="C32" s="21"/>
      <c r="D32" s="21"/>
      <c r="E32" s="22"/>
      <c r="F32" s="22"/>
      <c r="G32" s="253"/>
      <c r="H32" s="254"/>
      <c r="I32" s="254"/>
      <c r="J32" s="255"/>
      <c r="K32" s="18"/>
      <c r="L32" s="7"/>
      <c r="M32" s="7"/>
      <c r="N32" s="7"/>
      <c r="O32" s="7"/>
      <c r="P32" s="7"/>
      <c r="Q32" s="7"/>
      <c r="R32" s="7"/>
    </row>
    <row r="33" spans="1:18" ht="12.75">
      <c r="A33" s="16"/>
      <c r="B33" s="16"/>
      <c r="C33" s="21"/>
      <c r="D33" s="21"/>
      <c r="E33" s="17"/>
      <c r="F33" s="17"/>
      <c r="G33" s="253"/>
      <c r="H33" s="254"/>
      <c r="I33" s="254"/>
      <c r="J33" s="16"/>
      <c r="K33" s="16"/>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16"/>
      <c r="D35" s="16"/>
      <c r="E35" s="7"/>
      <c r="F35" s="7"/>
      <c r="G35" s="7"/>
      <c r="H35" s="256"/>
      <c r="I35" s="256"/>
      <c r="J35" s="26"/>
      <c r="K35" s="23"/>
      <c r="L35" s="7"/>
      <c r="M35" s="7"/>
      <c r="N35" s="7"/>
      <c r="O35" s="7"/>
      <c r="P35" s="7"/>
      <c r="Q35" s="7"/>
      <c r="R35" s="7"/>
    </row>
    <row r="36" spans="1:18" ht="12.75">
      <c r="A36" s="7"/>
      <c r="B36" s="24"/>
      <c r="C36" s="16"/>
      <c r="D36" s="16"/>
      <c r="E36" s="7"/>
      <c r="F36" s="7"/>
      <c r="G36" s="7"/>
      <c r="H36" s="257"/>
      <c r="I36" s="257"/>
      <c r="J36" s="256"/>
      <c r="K36" s="256"/>
      <c r="L36" s="7"/>
      <c r="M36" s="7"/>
      <c r="N36" s="7"/>
      <c r="O36" s="7"/>
      <c r="P36" s="7"/>
      <c r="Q36" s="7"/>
      <c r="R36" s="7"/>
    </row>
    <row r="37" spans="2:11" ht="12.75">
      <c r="B37" s="24"/>
      <c r="C37" s="16"/>
      <c r="D37" s="16"/>
      <c r="E37" s="7"/>
      <c r="F37" s="7"/>
      <c r="G37" s="7"/>
      <c r="H37" s="257"/>
      <c r="I37" s="257"/>
      <c r="J37" s="256"/>
      <c r="K37" s="256"/>
    </row>
    <row r="38" spans="2:11" ht="12.75">
      <c r="B38" s="8"/>
      <c r="C38" s="6"/>
      <c r="D38" s="6"/>
      <c r="E38" s="7"/>
      <c r="F38" s="7"/>
      <c r="G38" s="7"/>
      <c r="H38" s="257"/>
      <c r="I38" s="257"/>
      <c r="J38" s="256"/>
      <c r="K38" s="256"/>
    </row>
    <row r="39" spans="2:11" ht="12.75">
      <c r="B39" s="24"/>
      <c r="C39" s="16"/>
      <c r="D39" s="16"/>
      <c r="E39" s="7"/>
      <c r="F39" s="7"/>
      <c r="G39" s="7"/>
      <c r="H39" s="257"/>
      <c r="I39" s="257"/>
      <c r="J39" s="256"/>
      <c r="K39" s="256"/>
    </row>
    <row r="40" spans="2:11" ht="12.75">
      <c r="B40" s="7"/>
      <c r="C40" s="7"/>
      <c r="D40" s="7"/>
      <c r="E40" s="7"/>
      <c r="F40" s="7"/>
      <c r="G40" s="7"/>
      <c r="H40" s="7"/>
      <c r="I40" s="7"/>
      <c r="J40" s="7"/>
      <c r="K40" s="7"/>
    </row>
  </sheetData>
  <sheetProtection/>
  <mergeCells count="3">
    <mergeCell ref="I2:J2"/>
    <mergeCell ref="F2:F3"/>
    <mergeCell ref="H2:H3"/>
  </mergeCells>
  <printOptions/>
  <pageMargins left="0.7" right="0.7" top="0.75" bottom="0.75" header="0.3" footer="0.3"/>
  <pageSetup horizontalDpi="600" verticalDpi="600" orientation="portrait" scale="67"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E34" sqref="E34"/>
    </sheetView>
  </sheetViews>
  <sheetFormatPr defaultColWidth="9.140625" defaultRowHeight="12.75"/>
  <cols>
    <col min="1" max="1" width="49.140625" style="0" customWidth="1"/>
    <col min="2" max="2" width="10.00390625" style="0" customWidth="1"/>
    <col min="3" max="3" width="16.57421875" style="0" customWidth="1"/>
    <col min="4" max="4" width="15.7109375" style="0" customWidth="1"/>
    <col min="5" max="5" width="17.57421875" style="0" customWidth="1"/>
  </cols>
  <sheetData>
    <row r="1" spans="1:5" ht="12.75">
      <c r="A1" s="361" t="s">
        <v>175</v>
      </c>
      <c r="B1" s="362"/>
      <c r="C1" s="362"/>
      <c r="D1" s="362"/>
      <c r="E1" s="363"/>
    </row>
    <row r="2" spans="1:5" ht="15">
      <c r="A2" s="272"/>
      <c r="B2" s="273"/>
      <c r="C2" s="274"/>
      <c r="D2" s="274"/>
      <c r="E2" s="275"/>
    </row>
    <row r="3" spans="1:5" ht="25.5">
      <c r="A3" s="276" t="s">
        <v>167</v>
      </c>
      <c r="B3" s="277" t="s">
        <v>168</v>
      </c>
      <c r="C3" s="278" t="s">
        <v>169</v>
      </c>
      <c r="D3" s="289" t="s">
        <v>176</v>
      </c>
      <c r="E3" s="279" t="s">
        <v>170</v>
      </c>
    </row>
    <row r="4" spans="1:5" ht="12.75">
      <c r="A4" s="304" t="s">
        <v>171</v>
      </c>
      <c r="B4" s="305" t="s">
        <v>172</v>
      </c>
      <c r="C4" s="306">
        <v>50000</v>
      </c>
      <c r="D4" s="307">
        <v>10</v>
      </c>
      <c r="E4" s="280">
        <f>C4/D4</f>
        <v>5000</v>
      </c>
    </row>
    <row r="5" spans="1:5" ht="12.75">
      <c r="A5" s="304"/>
      <c r="B5" s="305"/>
      <c r="C5" s="306"/>
      <c r="D5" s="307">
        <v>1</v>
      </c>
      <c r="E5" s="280">
        <f aca="true" t="shared" si="0" ref="E5:E11">C5/D5</f>
        <v>0</v>
      </c>
    </row>
    <row r="6" spans="1:5" ht="12.75">
      <c r="A6" s="308"/>
      <c r="B6" s="309"/>
      <c r="C6" s="306"/>
      <c r="D6" s="307">
        <v>1</v>
      </c>
      <c r="E6" s="280">
        <f t="shared" si="0"/>
        <v>0</v>
      </c>
    </row>
    <row r="7" spans="1:5" ht="12.75">
      <c r="A7" s="304"/>
      <c r="B7" s="305"/>
      <c r="C7" s="306"/>
      <c r="D7" s="307">
        <v>1</v>
      </c>
      <c r="E7" s="280">
        <f t="shared" si="0"/>
        <v>0</v>
      </c>
    </row>
    <row r="8" spans="1:5" ht="12.75">
      <c r="A8" s="304"/>
      <c r="B8" s="305"/>
      <c r="C8" s="306"/>
      <c r="D8" s="307">
        <v>1</v>
      </c>
      <c r="E8" s="280">
        <f t="shared" si="0"/>
        <v>0</v>
      </c>
    </row>
    <row r="9" spans="1:5" ht="12.75">
      <c r="A9" s="304"/>
      <c r="B9" s="305"/>
      <c r="C9" s="306"/>
      <c r="D9" s="307">
        <v>1</v>
      </c>
      <c r="E9" s="280">
        <f t="shared" si="0"/>
        <v>0</v>
      </c>
    </row>
    <row r="10" spans="1:5" ht="12.75">
      <c r="A10" s="308"/>
      <c r="B10" s="309"/>
      <c r="C10" s="306"/>
      <c r="D10" s="307">
        <v>1</v>
      </c>
      <c r="E10" s="280">
        <f t="shared" si="0"/>
        <v>0</v>
      </c>
    </row>
    <row r="11" spans="1:5" ht="13.5" thickBot="1">
      <c r="A11" s="310"/>
      <c r="B11" s="311"/>
      <c r="C11" s="312"/>
      <c r="D11" s="313">
        <v>1</v>
      </c>
      <c r="E11" s="280">
        <f t="shared" si="0"/>
        <v>0</v>
      </c>
    </row>
    <row r="12" spans="1:5" ht="15">
      <c r="A12" s="281" t="s">
        <v>173</v>
      </c>
      <c r="B12" s="282"/>
      <c r="C12" s="283">
        <f>SUM(C4:C11)</f>
        <v>50000</v>
      </c>
      <c r="D12" s="290"/>
      <c r="E12" s="284">
        <f>SUM(E4:E11)</f>
        <v>5000</v>
      </c>
    </row>
    <row r="13" spans="1:5" ht="15.75" thickBot="1">
      <c r="A13" s="285" t="s">
        <v>174</v>
      </c>
      <c r="B13" s="286"/>
      <c r="C13" s="287">
        <f>C12/4</f>
        <v>12500</v>
      </c>
      <c r="D13" s="291"/>
      <c r="E13" s="288">
        <f>E12/4</f>
        <v>1250</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Patino-Guzman, Karina</cp:lastModifiedBy>
  <cp:lastPrinted>2014-10-14T15:33:37Z</cp:lastPrinted>
  <dcterms:created xsi:type="dcterms:W3CDTF">2008-02-05T23:13:30Z</dcterms:created>
  <dcterms:modified xsi:type="dcterms:W3CDTF">2021-12-09T20:59:11Z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